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01\Suporte\A &amp; R\Clientes\Clientes\2022\7 - Julho\19-07 às 10 00 - Ministerio Publico_Manutenção Predial - PRORROGADO\Orçamento\ARREMATADA\ENVIADAS A PEDIDO DO PREGOEIRO\"/>
    </mc:Choice>
  </mc:AlternateContent>
  <xr:revisionPtr revIDLastSave="0" documentId="13_ncr:1_{B9E63721-5650-4986-AAB8-925BCFAA9B16}" xr6:coauthVersionLast="47" xr6:coauthVersionMax="47" xr10:uidLastSave="{00000000-0000-0000-0000-000000000000}"/>
  <bookViews>
    <workbookView xWindow="-120" yWindow="-120" windowWidth="20730" windowHeight="11160" tabRatio="862" xr2:uid="{00000000-000D-0000-FFFF-FFFF00000000}"/>
  </bookViews>
  <sheets>
    <sheet name="VENDA ELE ENE TEL INS" sheetId="4" r:id="rId1"/>
  </sheets>
  <definedNames>
    <definedName name="_xlnm.Print_Area" localSheetId="0">'VENDA ELE ENE TEL INS'!$B$2:$K$329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27" i="4" l="1"/>
  <c r="K327" i="4" s="1"/>
  <c r="I327" i="4"/>
  <c r="J326" i="4"/>
  <c r="K326" i="4" s="1"/>
  <c r="I326" i="4"/>
  <c r="K325" i="4"/>
  <c r="J325" i="4"/>
  <c r="I325" i="4"/>
  <c r="J324" i="4"/>
  <c r="K324" i="4" s="1"/>
  <c r="I324" i="4"/>
  <c r="J323" i="4"/>
  <c r="K323" i="4" s="1"/>
  <c r="I323" i="4"/>
  <c r="K322" i="4"/>
  <c r="J322" i="4"/>
  <c r="I322" i="4"/>
  <c r="J321" i="4"/>
  <c r="K321" i="4" s="1"/>
  <c r="I321" i="4"/>
  <c r="K320" i="4"/>
  <c r="J320" i="4"/>
  <c r="I320" i="4"/>
  <c r="K319" i="4"/>
  <c r="J319" i="4"/>
  <c r="I319" i="4"/>
  <c r="J318" i="4"/>
  <c r="K318" i="4" s="1"/>
  <c r="I318" i="4"/>
  <c r="J317" i="4"/>
  <c r="K317" i="4" s="1"/>
  <c r="I317" i="4"/>
  <c r="J316" i="4"/>
  <c r="K316" i="4" s="1"/>
  <c r="I316" i="4"/>
  <c r="J315" i="4"/>
  <c r="K315" i="4" s="1"/>
  <c r="I315" i="4"/>
  <c r="K314" i="4"/>
  <c r="J314" i="4"/>
  <c r="I314" i="4"/>
  <c r="J313" i="4"/>
  <c r="K313" i="4" s="1"/>
  <c r="I313" i="4"/>
  <c r="J312" i="4"/>
  <c r="K312" i="4" s="1"/>
  <c r="I312" i="4"/>
  <c r="J311" i="4"/>
  <c r="K311" i="4" s="1"/>
  <c r="I311" i="4"/>
  <c r="J310" i="4"/>
  <c r="K310" i="4" s="1"/>
  <c r="I310" i="4"/>
  <c r="J309" i="4"/>
  <c r="K309" i="4" s="1"/>
  <c r="I309" i="4"/>
  <c r="J308" i="4"/>
  <c r="K308" i="4" s="1"/>
  <c r="I308" i="4"/>
  <c r="J307" i="4"/>
  <c r="K307" i="4" s="1"/>
  <c r="I307" i="4"/>
  <c r="I328" i="4" s="1"/>
  <c r="J306" i="4"/>
  <c r="K306" i="4" s="1"/>
  <c r="I306" i="4"/>
  <c r="K302" i="4"/>
  <c r="J302" i="4"/>
  <c r="I302" i="4"/>
  <c r="J301" i="4"/>
  <c r="K301" i="4" s="1"/>
  <c r="I301" i="4"/>
  <c r="J300" i="4"/>
  <c r="K300" i="4" s="1"/>
  <c r="I300" i="4"/>
  <c r="J299" i="4"/>
  <c r="K299" i="4" s="1"/>
  <c r="I299" i="4"/>
  <c r="J297" i="4"/>
  <c r="K297" i="4" s="1"/>
  <c r="I297" i="4"/>
  <c r="K296" i="4"/>
  <c r="J296" i="4"/>
  <c r="I296" i="4"/>
  <c r="J295" i="4"/>
  <c r="K295" i="4" s="1"/>
  <c r="I295" i="4"/>
  <c r="J294" i="4"/>
  <c r="K294" i="4" s="1"/>
  <c r="I294" i="4"/>
  <c r="K293" i="4"/>
  <c r="J293" i="4"/>
  <c r="I293" i="4"/>
  <c r="J289" i="4"/>
  <c r="K289" i="4" s="1"/>
  <c r="I289" i="4"/>
  <c r="J288" i="4"/>
  <c r="K288" i="4" s="1"/>
  <c r="I288" i="4"/>
  <c r="J287" i="4"/>
  <c r="K287" i="4" s="1"/>
  <c r="I287" i="4"/>
  <c r="J286" i="4"/>
  <c r="K286" i="4" s="1"/>
  <c r="I286" i="4"/>
  <c r="K285" i="4"/>
  <c r="J285" i="4"/>
  <c r="I285" i="4"/>
  <c r="J284" i="4"/>
  <c r="K284" i="4" s="1"/>
  <c r="I284" i="4"/>
  <c r="J283" i="4"/>
  <c r="K283" i="4" s="1"/>
  <c r="I283" i="4"/>
  <c r="J281" i="4"/>
  <c r="K281" i="4" s="1"/>
  <c r="I281" i="4"/>
  <c r="J280" i="4"/>
  <c r="K280" i="4" s="1"/>
  <c r="I280" i="4"/>
  <c r="J279" i="4"/>
  <c r="K279" i="4" s="1"/>
  <c r="I279" i="4"/>
  <c r="J278" i="4"/>
  <c r="K278" i="4" s="1"/>
  <c r="I278" i="4"/>
  <c r="J276" i="4"/>
  <c r="K276" i="4" s="1"/>
  <c r="I276" i="4"/>
  <c r="K275" i="4"/>
  <c r="J275" i="4"/>
  <c r="I275" i="4"/>
  <c r="J274" i="4"/>
  <c r="K274" i="4" s="1"/>
  <c r="I274" i="4"/>
  <c r="K273" i="4"/>
  <c r="J273" i="4"/>
  <c r="I273" i="4"/>
  <c r="J272" i="4"/>
  <c r="K272" i="4" s="1"/>
  <c r="I272" i="4"/>
  <c r="J271" i="4"/>
  <c r="K271" i="4" s="1"/>
  <c r="I271" i="4"/>
  <c r="J270" i="4"/>
  <c r="K270" i="4" s="1"/>
  <c r="I270" i="4"/>
  <c r="I290" i="4" s="1"/>
  <c r="J266" i="4"/>
  <c r="K266" i="4" s="1"/>
  <c r="I266" i="4"/>
  <c r="J265" i="4"/>
  <c r="K265" i="4" s="1"/>
  <c r="I265" i="4"/>
  <c r="J264" i="4"/>
  <c r="K264" i="4" s="1"/>
  <c r="I264" i="4"/>
  <c r="J262" i="4"/>
  <c r="K262" i="4" s="1"/>
  <c r="I262" i="4"/>
  <c r="J260" i="4"/>
  <c r="K260" i="4" s="1"/>
  <c r="I260" i="4"/>
  <c r="J259" i="4"/>
  <c r="K259" i="4" s="1"/>
  <c r="I259" i="4"/>
  <c r="K258" i="4"/>
  <c r="J258" i="4"/>
  <c r="I258" i="4"/>
  <c r="J257" i="4"/>
  <c r="K257" i="4" s="1"/>
  <c r="I257" i="4"/>
  <c r="J256" i="4"/>
  <c r="K256" i="4" s="1"/>
  <c r="I256" i="4"/>
  <c r="J253" i="4"/>
  <c r="K253" i="4" s="1"/>
  <c r="I253" i="4"/>
  <c r="J252" i="4"/>
  <c r="K252" i="4" s="1"/>
  <c r="I252" i="4"/>
  <c r="J251" i="4"/>
  <c r="K251" i="4" s="1"/>
  <c r="I251" i="4"/>
  <c r="J250" i="4"/>
  <c r="K250" i="4" s="1"/>
  <c r="I250" i="4"/>
  <c r="J249" i="4"/>
  <c r="K249" i="4" s="1"/>
  <c r="I249" i="4"/>
  <c r="J247" i="4"/>
  <c r="K247" i="4" s="1"/>
  <c r="I247" i="4"/>
  <c r="J246" i="4"/>
  <c r="K246" i="4" s="1"/>
  <c r="I246" i="4"/>
  <c r="K245" i="4"/>
  <c r="J245" i="4"/>
  <c r="I245" i="4"/>
  <c r="J243" i="4"/>
  <c r="K243" i="4" s="1"/>
  <c r="I243" i="4"/>
  <c r="J242" i="4"/>
  <c r="K242" i="4" s="1"/>
  <c r="I242" i="4"/>
  <c r="J241" i="4"/>
  <c r="K241" i="4" s="1"/>
  <c r="I241" i="4"/>
  <c r="J239" i="4"/>
  <c r="K239" i="4" s="1"/>
  <c r="I239" i="4"/>
  <c r="K238" i="4"/>
  <c r="I238" i="4"/>
  <c r="J233" i="4"/>
  <c r="K233" i="4" s="1"/>
  <c r="I233" i="4"/>
  <c r="K232" i="4"/>
  <c r="J232" i="4"/>
  <c r="I232" i="4"/>
  <c r="J231" i="4"/>
  <c r="K231" i="4" s="1"/>
  <c r="I231" i="4"/>
  <c r="J230" i="4"/>
  <c r="K230" i="4" s="1"/>
  <c r="I230" i="4"/>
  <c r="I234" i="4" s="1"/>
  <c r="K226" i="4"/>
  <c r="J226" i="4"/>
  <c r="I226" i="4"/>
  <c r="J225" i="4"/>
  <c r="K225" i="4" s="1"/>
  <c r="I225" i="4"/>
  <c r="J224" i="4"/>
  <c r="K224" i="4" s="1"/>
  <c r="I224" i="4"/>
  <c r="J223" i="4"/>
  <c r="K223" i="4" s="1"/>
  <c r="I223" i="4"/>
  <c r="J222" i="4"/>
  <c r="K222" i="4" s="1"/>
  <c r="I222" i="4"/>
  <c r="K221" i="4"/>
  <c r="J221" i="4"/>
  <c r="I221" i="4"/>
  <c r="J220" i="4"/>
  <c r="K220" i="4" s="1"/>
  <c r="I220" i="4"/>
  <c r="J219" i="4"/>
  <c r="K219" i="4" s="1"/>
  <c r="I219" i="4"/>
  <c r="K218" i="4"/>
  <c r="J218" i="4"/>
  <c r="I218" i="4"/>
  <c r="J217" i="4"/>
  <c r="K217" i="4" s="1"/>
  <c r="I217" i="4"/>
  <c r="J216" i="4"/>
  <c r="K216" i="4" s="1"/>
  <c r="I216" i="4"/>
  <c r="K215" i="4"/>
  <c r="J215" i="4"/>
  <c r="I215" i="4"/>
  <c r="J214" i="4"/>
  <c r="K214" i="4" s="1"/>
  <c r="I214" i="4"/>
  <c r="K213" i="4"/>
  <c r="J213" i="4"/>
  <c r="I213" i="4"/>
  <c r="J212" i="4"/>
  <c r="K212" i="4" s="1"/>
  <c r="I212" i="4"/>
  <c r="J211" i="4"/>
  <c r="K211" i="4" s="1"/>
  <c r="I211" i="4"/>
  <c r="I227" i="4" s="1"/>
  <c r="J208" i="4"/>
  <c r="K208" i="4" s="1"/>
  <c r="I208" i="4"/>
  <c r="J206" i="4"/>
  <c r="K206" i="4" s="1"/>
  <c r="I206" i="4"/>
  <c r="J205" i="4"/>
  <c r="K205" i="4" s="1"/>
  <c r="I205" i="4"/>
  <c r="J204" i="4"/>
  <c r="K204" i="4" s="1"/>
  <c r="I204" i="4"/>
  <c r="J201" i="4"/>
  <c r="K201" i="4" s="1"/>
  <c r="I201" i="4"/>
  <c r="J200" i="4"/>
  <c r="K200" i="4" s="1"/>
  <c r="I200" i="4"/>
  <c r="J199" i="4"/>
  <c r="K199" i="4" s="1"/>
  <c r="I199" i="4"/>
  <c r="J198" i="4"/>
  <c r="K198" i="4" s="1"/>
  <c r="I198" i="4"/>
  <c r="J197" i="4"/>
  <c r="K197" i="4" s="1"/>
  <c r="J196" i="4"/>
  <c r="K196" i="4" s="1"/>
  <c r="I196" i="4"/>
  <c r="J195" i="4"/>
  <c r="K195" i="4" s="1"/>
  <c r="I195" i="4"/>
  <c r="J194" i="4"/>
  <c r="K194" i="4" s="1"/>
  <c r="I194" i="4"/>
  <c r="K193" i="4"/>
  <c r="J193" i="4"/>
  <c r="I193" i="4"/>
  <c r="J192" i="4"/>
  <c r="K192" i="4" s="1"/>
  <c r="I192" i="4"/>
  <c r="K191" i="4"/>
  <c r="I191" i="4"/>
  <c r="K190" i="4"/>
  <c r="I190" i="4"/>
  <c r="J188" i="4"/>
  <c r="K188" i="4" s="1"/>
  <c r="I188" i="4"/>
  <c r="J187" i="4"/>
  <c r="K187" i="4" s="1"/>
  <c r="I187" i="4"/>
  <c r="J186" i="4"/>
  <c r="K186" i="4" s="1"/>
  <c r="I186" i="4"/>
  <c r="J184" i="4"/>
  <c r="K184" i="4" s="1"/>
  <c r="I184" i="4"/>
  <c r="J183" i="4"/>
  <c r="K183" i="4" s="1"/>
  <c r="I183" i="4"/>
  <c r="J182" i="4"/>
  <c r="K182" i="4" s="1"/>
  <c r="I182" i="4"/>
  <c r="J181" i="4"/>
  <c r="K181" i="4" s="1"/>
  <c r="I181" i="4"/>
  <c r="J180" i="4"/>
  <c r="K180" i="4" s="1"/>
  <c r="I180" i="4"/>
  <c r="K179" i="4"/>
  <c r="J179" i="4"/>
  <c r="I179" i="4"/>
  <c r="J178" i="4"/>
  <c r="K178" i="4" s="1"/>
  <c r="I178" i="4"/>
  <c r="J177" i="4"/>
  <c r="K177" i="4" s="1"/>
  <c r="I177" i="4"/>
  <c r="J176" i="4"/>
  <c r="K176" i="4" s="1"/>
  <c r="I176" i="4"/>
  <c r="J175" i="4"/>
  <c r="K175" i="4" s="1"/>
  <c r="I175" i="4"/>
  <c r="I202" i="4" s="1"/>
  <c r="K174" i="4"/>
  <c r="J174" i="4"/>
  <c r="I174" i="4"/>
  <c r="J171" i="4"/>
  <c r="K171" i="4" s="1"/>
  <c r="I171" i="4"/>
  <c r="J170" i="4"/>
  <c r="K170" i="4" s="1"/>
  <c r="I170" i="4"/>
  <c r="J169" i="4"/>
  <c r="K169" i="4" s="1"/>
  <c r="I169" i="4"/>
  <c r="J167" i="4"/>
  <c r="K167" i="4" s="1"/>
  <c r="I167" i="4"/>
  <c r="K166" i="4"/>
  <c r="J166" i="4"/>
  <c r="I166" i="4"/>
  <c r="J165" i="4"/>
  <c r="K165" i="4" s="1"/>
  <c r="I165" i="4"/>
  <c r="J164" i="4"/>
  <c r="K164" i="4" s="1"/>
  <c r="I164" i="4"/>
  <c r="J163" i="4"/>
  <c r="K163" i="4" s="1"/>
  <c r="I163" i="4"/>
  <c r="J162" i="4"/>
  <c r="K162" i="4" s="1"/>
  <c r="I162" i="4"/>
  <c r="J160" i="4"/>
  <c r="K160" i="4" s="1"/>
  <c r="I160" i="4"/>
  <c r="J159" i="4"/>
  <c r="K159" i="4" s="1"/>
  <c r="I159" i="4"/>
  <c r="J158" i="4"/>
  <c r="K158" i="4" s="1"/>
  <c r="I158" i="4"/>
  <c r="J157" i="4"/>
  <c r="K157" i="4" s="1"/>
  <c r="I157" i="4"/>
  <c r="J156" i="4"/>
  <c r="K156" i="4" s="1"/>
  <c r="I156" i="4"/>
  <c r="K155" i="4"/>
  <c r="J155" i="4"/>
  <c r="I155" i="4"/>
  <c r="J154" i="4"/>
  <c r="K154" i="4" s="1"/>
  <c r="I154" i="4"/>
  <c r="J153" i="4"/>
  <c r="K153" i="4" s="1"/>
  <c r="I153" i="4"/>
  <c r="J152" i="4"/>
  <c r="K152" i="4" s="1"/>
  <c r="I152" i="4"/>
  <c r="J151" i="4"/>
  <c r="K151" i="4" s="1"/>
  <c r="I151" i="4"/>
  <c r="J150" i="4"/>
  <c r="K150" i="4" s="1"/>
  <c r="I150" i="4"/>
  <c r="K149" i="4"/>
  <c r="J149" i="4"/>
  <c r="I149" i="4"/>
  <c r="J148" i="4"/>
  <c r="K148" i="4" s="1"/>
  <c r="I148" i="4"/>
  <c r="J147" i="4"/>
  <c r="K147" i="4" s="1"/>
  <c r="I147" i="4"/>
  <c r="J146" i="4"/>
  <c r="K146" i="4" s="1"/>
  <c r="I146" i="4"/>
  <c r="J145" i="4"/>
  <c r="K145" i="4" s="1"/>
  <c r="I145" i="4"/>
  <c r="J144" i="4"/>
  <c r="K144" i="4" s="1"/>
  <c r="I144" i="4"/>
  <c r="J142" i="4"/>
  <c r="K142" i="4" s="1"/>
  <c r="I142" i="4"/>
  <c r="J141" i="4"/>
  <c r="K141" i="4" s="1"/>
  <c r="I141" i="4"/>
  <c r="J140" i="4"/>
  <c r="K140" i="4" s="1"/>
  <c r="I140" i="4"/>
  <c r="J139" i="4"/>
  <c r="K139" i="4" s="1"/>
  <c r="I139" i="4"/>
  <c r="K138" i="4"/>
  <c r="J138" i="4"/>
  <c r="I138" i="4"/>
  <c r="J137" i="4"/>
  <c r="K137" i="4" s="1"/>
  <c r="I137" i="4"/>
  <c r="J136" i="4"/>
  <c r="K136" i="4" s="1"/>
  <c r="I136" i="4"/>
  <c r="J135" i="4"/>
  <c r="K135" i="4" s="1"/>
  <c r="I135" i="4"/>
  <c r="J131" i="4"/>
  <c r="K131" i="4" s="1"/>
  <c r="I131" i="4"/>
  <c r="J130" i="4"/>
  <c r="K130" i="4" s="1"/>
  <c r="I130" i="4"/>
  <c r="J129" i="4"/>
  <c r="K129" i="4" s="1"/>
  <c r="I129" i="4"/>
  <c r="J128" i="4"/>
  <c r="K128" i="4" s="1"/>
  <c r="I128" i="4"/>
  <c r="K127" i="4"/>
  <c r="J127" i="4"/>
  <c r="I127" i="4"/>
  <c r="J126" i="4"/>
  <c r="K126" i="4" s="1"/>
  <c r="I126" i="4"/>
  <c r="J125" i="4"/>
  <c r="K125" i="4" s="1"/>
  <c r="I125" i="4"/>
  <c r="J124" i="4"/>
  <c r="K124" i="4" s="1"/>
  <c r="I124" i="4"/>
  <c r="J123" i="4"/>
  <c r="K123" i="4" s="1"/>
  <c r="I123" i="4"/>
  <c r="J122" i="4"/>
  <c r="K122" i="4" s="1"/>
  <c r="I122" i="4"/>
  <c r="J121" i="4"/>
  <c r="K121" i="4" s="1"/>
  <c r="I121" i="4"/>
  <c r="J120" i="4"/>
  <c r="K120" i="4" s="1"/>
  <c r="I120" i="4"/>
  <c r="J119" i="4"/>
  <c r="K119" i="4" s="1"/>
  <c r="I119" i="4"/>
  <c r="J118" i="4"/>
  <c r="K118" i="4" s="1"/>
  <c r="I118" i="4"/>
  <c r="K117" i="4"/>
  <c r="J117" i="4"/>
  <c r="I117" i="4"/>
  <c r="J116" i="4"/>
  <c r="K116" i="4" s="1"/>
  <c r="I116" i="4"/>
  <c r="J115" i="4"/>
  <c r="K115" i="4" s="1"/>
  <c r="I115" i="4"/>
  <c r="J114" i="4"/>
  <c r="K114" i="4" s="1"/>
  <c r="I114" i="4"/>
  <c r="J113" i="4"/>
  <c r="K113" i="4" s="1"/>
  <c r="I113" i="4"/>
  <c r="J112" i="4"/>
  <c r="K112" i="4" s="1"/>
  <c r="I112" i="4"/>
  <c r="J111" i="4"/>
  <c r="K111" i="4" s="1"/>
  <c r="I111" i="4"/>
  <c r="J110" i="4"/>
  <c r="K110" i="4" s="1"/>
  <c r="I110" i="4"/>
  <c r="K109" i="4"/>
  <c r="J109" i="4"/>
  <c r="I109" i="4"/>
  <c r="K108" i="4"/>
  <c r="J108" i="4"/>
  <c r="I108" i="4"/>
  <c r="J107" i="4"/>
  <c r="K107" i="4" s="1"/>
  <c r="I107" i="4"/>
  <c r="J106" i="4"/>
  <c r="K106" i="4" s="1"/>
  <c r="J105" i="4"/>
  <c r="K105" i="4" s="1"/>
  <c r="I105" i="4"/>
  <c r="J104" i="4"/>
  <c r="K104" i="4" s="1"/>
  <c r="I104" i="4"/>
  <c r="J103" i="4"/>
  <c r="K103" i="4" s="1"/>
  <c r="I103" i="4"/>
  <c r="J102" i="4"/>
  <c r="K102" i="4" s="1"/>
  <c r="I102" i="4"/>
  <c r="J99" i="4"/>
  <c r="K99" i="4" s="1"/>
  <c r="I99" i="4"/>
  <c r="J98" i="4"/>
  <c r="K98" i="4" s="1"/>
  <c r="I98" i="4"/>
  <c r="J97" i="4"/>
  <c r="K97" i="4" s="1"/>
  <c r="I97" i="4"/>
  <c r="J96" i="4"/>
  <c r="K96" i="4" s="1"/>
  <c r="I96" i="4"/>
  <c r="J95" i="4"/>
  <c r="K95" i="4" s="1"/>
  <c r="I95" i="4"/>
  <c r="J94" i="4"/>
  <c r="K94" i="4" s="1"/>
  <c r="I94" i="4"/>
  <c r="K93" i="4"/>
  <c r="J93" i="4"/>
  <c r="I93" i="4"/>
  <c r="J92" i="4"/>
  <c r="K92" i="4" s="1"/>
  <c r="I92" i="4"/>
  <c r="J91" i="4"/>
  <c r="K91" i="4" s="1"/>
  <c r="I91" i="4"/>
  <c r="J90" i="4"/>
  <c r="K90" i="4" s="1"/>
  <c r="I90" i="4"/>
  <c r="J88" i="4"/>
  <c r="K88" i="4" s="1"/>
  <c r="I88" i="4"/>
  <c r="J87" i="4"/>
  <c r="K87" i="4" s="1"/>
  <c r="I87" i="4"/>
  <c r="J85" i="4"/>
  <c r="K85" i="4" s="1"/>
  <c r="I85" i="4"/>
  <c r="J84" i="4"/>
  <c r="K84" i="4" s="1"/>
  <c r="I84" i="4"/>
  <c r="J83" i="4"/>
  <c r="K83" i="4" s="1"/>
  <c r="I83" i="4"/>
  <c r="J82" i="4"/>
  <c r="K82" i="4" s="1"/>
  <c r="I82" i="4"/>
  <c r="J80" i="4"/>
  <c r="K80" i="4" s="1"/>
  <c r="I80" i="4"/>
  <c r="J79" i="4"/>
  <c r="K79" i="4" s="1"/>
  <c r="I79" i="4"/>
  <c r="I78" i="4"/>
  <c r="K78" i="4" s="1"/>
  <c r="J77" i="4"/>
  <c r="K77" i="4" s="1"/>
  <c r="I77" i="4"/>
  <c r="J76" i="4"/>
  <c r="K76" i="4" s="1"/>
  <c r="I76" i="4"/>
  <c r="J72" i="4"/>
  <c r="K72" i="4" s="1"/>
  <c r="I72" i="4"/>
  <c r="J71" i="4"/>
  <c r="K71" i="4" s="1"/>
  <c r="I71" i="4"/>
  <c r="J70" i="4"/>
  <c r="K70" i="4" s="1"/>
  <c r="J69" i="4"/>
  <c r="K69" i="4" s="1"/>
  <c r="I69" i="4"/>
  <c r="J68" i="4"/>
  <c r="K68" i="4" s="1"/>
  <c r="I68" i="4"/>
  <c r="J67" i="4"/>
  <c r="K67" i="4" s="1"/>
  <c r="I67" i="4"/>
  <c r="J66" i="4"/>
  <c r="K66" i="4" s="1"/>
  <c r="I66" i="4"/>
  <c r="J65" i="4"/>
  <c r="K65" i="4" s="1"/>
  <c r="I65" i="4"/>
  <c r="J64" i="4"/>
  <c r="K64" i="4" s="1"/>
  <c r="I64" i="4"/>
  <c r="J63" i="4"/>
  <c r="K63" i="4" s="1"/>
  <c r="I63" i="4"/>
  <c r="J62" i="4"/>
  <c r="K62" i="4" s="1"/>
  <c r="J61" i="4"/>
  <c r="K61" i="4" s="1"/>
  <c r="I61" i="4"/>
  <c r="K60" i="4"/>
  <c r="J60" i="4"/>
  <c r="I60" i="4"/>
  <c r="J59" i="4"/>
  <c r="K59" i="4" s="1"/>
  <c r="I59" i="4"/>
  <c r="J58" i="4"/>
  <c r="K58" i="4" s="1"/>
  <c r="I58" i="4"/>
  <c r="J57" i="4"/>
  <c r="K57" i="4" s="1"/>
  <c r="I57" i="4"/>
  <c r="J53" i="4"/>
  <c r="K53" i="4" s="1"/>
  <c r="I53" i="4"/>
  <c r="J52" i="4"/>
  <c r="K52" i="4" s="1"/>
  <c r="I52" i="4"/>
  <c r="J51" i="4"/>
  <c r="K51" i="4" s="1"/>
  <c r="I51" i="4"/>
  <c r="J50" i="4"/>
  <c r="K50" i="4" s="1"/>
  <c r="I50" i="4"/>
  <c r="J49" i="4"/>
  <c r="K49" i="4" s="1"/>
  <c r="I49" i="4"/>
  <c r="K48" i="4"/>
  <c r="J48" i="4"/>
  <c r="I48" i="4"/>
  <c r="J46" i="4"/>
  <c r="K46" i="4" s="1"/>
  <c r="I46" i="4"/>
  <c r="J45" i="4"/>
  <c r="K45" i="4" s="1"/>
  <c r="I45" i="4"/>
  <c r="J41" i="4"/>
  <c r="K41" i="4" s="1"/>
  <c r="I41" i="4"/>
  <c r="J40" i="4"/>
  <c r="K40" i="4" s="1"/>
  <c r="I40" i="4"/>
  <c r="J39" i="4"/>
  <c r="K39" i="4" s="1"/>
  <c r="I39" i="4"/>
  <c r="J38" i="4"/>
  <c r="K38" i="4" s="1"/>
  <c r="I38" i="4"/>
  <c r="J37" i="4"/>
  <c r="K37" i="4" s="1"/>
  <c r="I37" i="4"/>
  <c r="J35" i="4"/>
  <c r="K35" i="4" s="1"/>
  <c r="I35" i="4"/>
  <c r="J34" i="4"/>
  <c r="K34" i="4" s="1"/>
  <c r="I34" i="4"/>
  <c r="J33" i="4"/>
  <c r="K33" i="4" s="1"/>
  <c r="I33" i="4"/>
  <c r="J32" i="4"/>
  <c r="K32" i="4" s="1"/>
  <c r="I32" i="4"/>
  <c r="J30" i="4"/>
  <c r="K30" i="4" s="1"/>
  <c r="I30" i="4"/>
  <c r="J29" i="4"/>
  <c r="K29" i="4" s="1"/>
  <c r="I29" i="4"/>
  <c r="J28" i="4"/>
  <c r="K28" i="4" s="1"/>
  <c r="I28" i="4"/>
  <c r="J27" i="4"/>
  <c r="K27" i="4" s="1"/>
  <c r="I27" i="4"/>
  <c r="J26" i="4"/>
  <c r="K26" i="4" s="1"/>
  <c r="I26" i="4"/>
  <c r="J25" i="4"/>
  <c r="K25" i="4" s="1"/>
  <c r="I25" i="4"/>
  <c r="K24" i="4"/>
  <c r="J24" i="4"/>
  <c r="I24" i="4"/>
  <c r="J22" i="4"/>
  <c r="K22" i="4" s="1"/>
  <c r="I22" i="4"/>
  <c r="J21" i="4"/>
  <c r="K21" i="4" s="1"/>
  <c r="I21" i="4"/>
  <c r="J20" i="4"/>
  <c r="K20" i="4" s="1"/>
  <c r="I20" i="4"/>
  <c r="J19" i="4"/>
  <c r="K19" i="4" s="1"/>
  <c r="I19" i="4"/>
  <c r="J18" i="4"/>
  <c r="K18" i="4" s="1"/>
  <c r="I18" i="4"/>
  <c r="J16" i="4"/>
  <c r="K16" i="4" s="1"/>
  <c r="I16" i="4"/>
  <c r="J15" i="4"/>
  <c r="K15" i="4" s="1"/>
  <c r="I15" i="4"/>
  <c r="J13" i="4"/>
  <c r="K13" i="4" s="1"/>
  <c r="I13" i="4"/>
  <c r="J11" i="4"/>
  <c r="K11" i="4" s="1"/>
  <c r="I11" i="4"/>
  <c r="J10" i="4"/>
  <c r="K10" i="4" s="1"/>
  <c r="I10" i="4"/>
  <c r="I42" i="4" s="1"/>
  <c r="K54" i="4" l="1"/>
  <c r="I132" i="4"/>
  <c r="I172" i="4"/>
  <c r="I209" i="4"/>
  <c r="K267" i="4"/>
  <c r="I303" i="4"/>
  <c r="I73" i="4"/>
  <c r="K209" i="4"/>
  <c r="I54" i="4"/>
  <c r="K234" i="4"/>
  <c r="I254" i="4"/>
  <c r="I267" i="4"/>
  <c r="K227" i="4"/>
  <c r="K132" i="4"/>
  <c r="K73" i="4"/>
  <c r="K328" i="4"/>
  <c r="K172" i="4"/>
  <c r="K202" i="4"/>
  <c r="K303" i="4"/>
  <c r="K100" i="4"/>
  <c r="I304" i="4"/>
  <c r="K42" i="4"/>
  <c r="K254" i="4"/>
  <c r="K290" i="4"/>
  <c r="I100" i="4"/>
  <c r="I235" i="4" s="1"/>
  <c r="I329" i="4" s="1"/>
  <c r="K235" i="4" l="1"/>
  <c r="K304" i="4"/>
  <c r="K329" i="4" s="1"/>
</calcChain>
</file>

<file path=xl/sharedStrings.xml><?xml version="1.0" encoding="utf-8"?>
<sst xmlns="http://schemas.openxmlformats.org/spreadsheetml/2006/main" count="1373" uniqueCount="856">
  <si>
    <t>BDI:</t>
  </si>
  <si>
    <t>ITEM</t>
  </si>
  <si>
    <t>DESCRIÇÃO DO SERVIÇO</t>
  </si>
  <si>
    <t>QUANT.</t>
  </si>
  <si>
    <t xml:space="preserve">PREÇO TOTAL DE VENDA </t>
  </si>
  <si>
    <t>M²</t>
  </si>
  <si>
    <t>UN</t>
  </si>
  <si>
    <t>M</t>
  </si>
  <si>
    <t>CJ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</si>
  <si>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</si>
  <si>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</si>
  <si>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</si>
  <si>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</si>
  <si>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</si>
  <si>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</si>
  <si>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 xml:space="preserve">TOTAL </t>
  </si>
  <si>
    <t>PLANILHA ORÇAMENTÁRIA DE VENDA - INSTALAÇÕES ELÉTRICAS E AFINS</t>
  </si>
  <si>
    <t xml:space="preserve">OBJETO: </t>
  </si>
  <si>
    <t>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</si>
  <si>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MÊS/PERÍODO 
DE REFERÊNCIA:</t>
  </si>
  <si>
    <t>SETOP (OUTUBRO/2021); SINAPI (NOVEMBRO/2021) E SUDECAP (JANEIRO 2022);
COLETAS A PARTIR DE ABRIL/2021 ATE JANEIRO/2022</t>
  </si>
  <si>
    <t>FONTE</t>
  </si>
  <si>
    <t>CÓDIGO DA FONTE</t>
  </si>
  <si>
    <t>UNID.</t>
  </si>
  <si>
    <t xml:space="preserve">PREÇO UNIT.
 DE VENDA </t>
  </si>
  <si>
    <t>11.1.1</t>
  </si>
  <si>
    <t>ELETRODUTOS, CAIXAS, CONDULETES E ACESSÓRIOS</t>
  </si>
  <si>
    <t>11.1.1.1</t>
  </si>
  <si>
    <t>ELETRODUTO DE PVC FLEXÍVEL, CORRUGADO, ANTICHAMA, CONFORME NBR 15465,  CLASSE LEVE, COR AMARELA, PARA INSTALAÇÃO EMBUTIDA EM ALVENARIA, NOS SEGUINTES DIÂMETROS:</t>
  </si>
  <si>
    <t>11.1.1.1.1</t>
  </si>
  <si>
    <t>SINAPI</t>
  </si>
  <si>
    <t>A) Ø 3/4”</t>
  </si>
  <si>
    <t>11.1.1.1.2</t>
  </si>
  <si>
    <t>B) Ø 1“</t>
  </si>
  <si>
    <t>11.1.1.2</t>
  </si>
  <si>
    <t>ELETRODUTO METÁLICO FLEXÍVEL, FABRICADO EM FITA DE AÇO GALVANIZADO, SEM REVESTIMENTO DE PVC, INCLUSIVE CONEXÕES. REF.: ELECON OU SIMILAR.</t>
  </si>
  <si>
    <t>11.1.1.2.1</t>
  </si>
  <si>
    <t>CPU</t>
  </si>
  <si>
    <t>ELE-0001</t>
  </si>
  <si>
    <t>A) Ø 1"</t>
  </si>
  <si>
    <t>11.1.1.3</t>
  </si>
  <si>
    <t>ELETRODUTO FLÉXÍVEL CORRUGADO, PVC, ANTI-CHAMA, CLÁSSE MÉDIO, COR LARANJA. REF.: TIGREFLEX REFORÇADO OU SIMILAR.</t>
  </si>
  <si>
    <t>11.1.1.3.1</t>
  </si>
  <si>
    <t>A) Ø 3/4"</t>
  </si>
  <si>
    <t>11.1.1.3.2</t>
  </si>
  <si>
    <t>B) Ø 1"</t>
  </si>
  <si>
    <t>11.1.1.4</t>
  </si>
  <si>
    <t>ELETRODUTO EM PVC RÍGIDO ROSCÁVEL, COR PRETA, CONFORME NBR 15465,  ANTICHAMA, FORNECIDO EM PEÇAS DE 3M, COM ACESSÓRIOS E CONEXÕES (LUVAS, BUCHAS, ARRUELAS, BRAÇADEIRAS, SUPORTES, FIXAÇÕES, CURVAS, ETC.), NOS SEGUINTES DIÂMETROS:</t>
  </si>
  <si>
    <t>11.1.1.4.1</t>
  </si>
  <si>
    <t>SETOP</t>
  </si>
  <si>
    <t>ED-49308</t>
  </si>
  <si>
    <t>11.1.1.4.2</t>
  </si>
  <si>
    <t>ED-49309</t>
  </si>
  <si>
    <t>11.1.1.4.3</t>
  </si>
  <si>
    <t>ED-49310</t>
  </si>
  <si>
    <t>C) Ø 1.1/4"</t>
  </si>
  <si>
    <t>11.1.1.4.4</t>
  </si>
  <si>
    <t>ED-49311</t>
  </si>
  <si>
    <t>D) Ø 1.1/2"</t>
  </si>
  <si>
    <t>11.1.1.4.5</t>
  </si>
  <si>
    <t>ED-49312</t>
  </si>
  <si>
    <t>E) Ø 2"</t>
  </si>
  <si>
    <t>11.1.1.5</t>
  </si>
  <si>
    <t>ELETRODUTO DE AÇO CARBONO TIPO RÍGIDO, COM ROSCA NAS EXTREMIDADES, FORNECIDO EM PEÇAS DE 3M DE COMPRIMENTO. AÇO GALVANIZADO. COM ACESSÓRIOS E CONEXÕES  (LUVAS, BUCHAS, ARRUELAS, BRAÇADEIRAS, SUPORTES, FIXAÇÕES, CURVAS, ETC.), NOS SEGUINTES DIÂMETROS:</t>
  </si>
  <si>
    <t>11.1.1.5.1</t>
  </si>
  <si>
    <t>ED-49317</t>
  </si>
  <si>
    <t>11.1.1.5.2</t>
  </si>
  <si>
    <t>ED-49318</t>
  </si>
  <si>
    <t>11.1.1.5.3</t>
  </si>
  <si>
    <t>ED-49319</t>
  </si>
  <si>
    <t>11.1.1.5.4</t>
  </si>
  <si>
    <t>ED-49320</t>
  </si>
  <si>
    <t>11.1.1.5.5</t>
  </si>
  <si>
    <t>ED-49321</t>
  </si>
  <si>
    <t>11.1.1.5.6</t>
  </si>
  <si>
    <t>ED-49323</t>
  </si>
  <si>
    <t>F) Ø 3"</t>
  </si>
  <si>
    <t>11.1.1.5.7</t>
  </si>
  <si>
    <t>ED-49333</t>
  </si>
  <si>
    <t>G) Ø 4"</t>
  </si>
  <si>
    <t>11.1.1.6</t>
  </si>
  <si>
    <t>ELETRODUTO EM POLIETILENO DE ALTA DENSIDADE – PEAD, CONFORME NORMA NBR 15715  COR PRETA, SEÇÃO CIRCULAR, CORRUGADO HELICOIDAL, FLEXÍVEL, IMPERMEÁVEL, COM FIO GUIA DE AÇO REVESTIDO EM PVC, COM ACESSÓRIOS E CONEXÕES (LUVAS, BUCHAS, ARRUELAS, BRAÇADEIRAS, SUPORTES, FIXAÇÕES, CURVAS, ETC.), NOS SEGUINTES DIÂMETROS:</t>
  </si>
  <si>
    <t>11.1.1.6.1</t>
  </si>
  <si>
    <t>ED-4155</t>
  </si>
  <si>
    <t>A) 30MM (1.1/4”)</t>
  </si>
  <si>
    <t>11.1.1.6.2</t>
  </si>
  <si>
    <t>ED-49295</t>
  </si>
  <si>
    <t>B) 40MM (1.1/4”)</t>
  </si>
  <si>
    <t>11.1.1.6.3</t>
  </si>
  <si>
    <t>ED-49296</t>
  </si>
  <si>
    <t>C) 50MM (2”)</t>
  </si>
  <si>
    <t>11.1.1.6.4</t>
  </si>
  <si>
    <t>ED-49298</t>
  </si>
  <si>
    <t>D) 100MM (4”)</t>
  </si>
  <si>
    <t>11.1.1.7</t>
  </si>
  <si>
    <t>CONDULETE EM ALUMÍNIO FUNDIDO, MÚLTIPLO TIPO X, COM SAÍDAS COM ROSCA, FORNECIDO COM TAMPA, COM TAMPÕES PLÁSTICOS PARA FECHAMENTO DAS SAÍDAS NÃO UTILIZADAS.</t>
  </si>
  <si>
    <t>11.1.1.7.1</t>
  </si>
  <si>
    <t>ED-17973</t>
  </si>
  <si>
    <t>11.1.1.7.2</t>
  </si>
  <si>
    <t>ED-17974</t>
  </si>
  <si>
    <t>11.1.1.7.3</t>
  </si>
  <si>
    <t>ED-17975</t>
  </si>
  <si>
    <t>11.1.1.7.4</t>
  </si>
  <si>
    <t>ED-17976</t>
  </si>
  <si>
    <t>11.1.1.7.5</t>
  </si>
  <si>
    <t>ED-17977</t>
  </si>
  <si>
    <t>SUB-TOTAL DO ITEM 11.1.1</t>
  </si>
  <si>
    <t>11.1.2</t>
  </si>
  <si>
    <t>ELETROCALHAS, PERFILADOS E ACESSÓRIOS</t>
  </si>
  <si>
    <t>11.1.2.1</t>
  </si>
  <si>
    <t>ELETROCALHA LISA EM CHAPA DE AÇO GALVANIZADO #18, COM TRATAMENTO PRÉ-ZINCADO, INCLUSIVE TAMPA DE ENCAIXE, FIXAÇÃO SUPERIOR, CONEXÕES E ACESSÓRIOS:</t>
  </si>
  <si>
    <t>11.1.2.1.1</t>
  </si>
  <si>
    <t>ED-19511</t>
  </si>
  <si>
    <t>A)(100X100)MM</t>
  </si>
  <si>
    <t>11.1.2.1.2</t>
  </si>
  <si>
    <t>ED-19513</t>
  </si>
  <si>
    <t>B)(150X100)MM</t>
  </si>
  <si>
    <t>11.1.2.2</t>
  </si>
  <si>
    <t>ELETROCALHA PERFURADA EM CHAPA DE AÇO GALVANIZADO #18, COM TRATAMENTO PRÉ-ZINCADO, INCLUSIVE TAMPA DE ENCAIXE, FIXAÇÃO SUPERIOR, CONEXÕES E ACESSÓRIOS:</t>
  </si>
  <si>
    <t>11.1.2.2.1</t>
  </si>
  <si>
    <t>ED-19520</t>
  </si>
  <si>
    <t>A)100X100MM</t>
  </si>
  <si>
    <t>11.1.2.2.2</t>
  </si>
  <si>
    <t>ED-19522</t>
  </si>
  <si>
    <t>B)150X100MM</t>
  </si>
  <si>
    <t>11.1.2.3</t>
  </si>
  <si>
    <t>ED-49461</t>
  </si>
  <si>
    <t>VERGALHÃO DE AÇO COM ROSCA TOTAL, DIÂMETRO 1/4", INCLUSIVE ELEMENTOS DE FIXAÇÃO. REF.: MOPA OU SIMILAR.</t>
  </si>
  <si>
    <t>11.1.2.4</t>
  </si>
  <si>
    <t>ED-49451</t>
  </si>
  <si>
    <t>PERFILADO PERFURADO (38X38)MM EM CHAPA DE AÇO GALVANIZADO #18, COM TRATAMENTO PRÉ-ZINCADO, INCLUSIVE FIXAÇÃO SUPERIOR, CONEXÕES E ACESSÓRIOS. REF.: MOPA OU SIMILAR.</t>
  </si>
  <si>
    <t>11.1.2.5</t>
  </si>
  <si>
    <t>ED-49465</t>
  </si>
  <si>
    <t>CAIXA DE DERIVAÇÃO TIPO "L" PARA PERFILADO EM CHAPA DE AÇO COM TRATAMENTO PRÉ-ZINCADO, INCLUSIVE TAMPA E FIXAÇÃO</t>
  </si>
  <si>
    <t>11.1.2.6</t>
  </si>
  <si>
    <t>ED-49457</t>
  </si>
  <si>
    <t>SUPORTE OU GANCHO DE LUMINÁRIA PARA PERFILADO (38X38)MM, TIPO CURTO, EM CHAPA DE AÇO COM TRATAMENTO PRÉ-ZINCADO, INCLUSIVE ACESSÓRIOS E FIXAÇÃO.</t>
  </si>
  <si>
    <t>SUB-TOTAL DO ITEM 11.1.2</t>
  </si>
  <si>
    <t>11.1.3</t>
  </si>
  <si>
    <t>CANALETAS E ACESSÓRIOS</t>
  </si>
  <si>
    <t>11.1.3.1</t>
  </si>
  <si>
    <t>CANALETA EM PVC, COR BRANCA, ANTICHAMA, BARRA DE 2,0M, COM TAMPA, ACESSÓRIOS E CONEXÕES  (EMENDAS, LUVAS, DERIVAÇÕES, COTOVELOS, CURVAS, ACABAMENTOS, SUPORTES, FIXAÇÕES, PARAFUSOS, BUCHAS, ETC.), REF. LINHA X DA LEGRAND, NAS SEGUINTES DIMENSÕES:</t>
  </si>
  <si>
    <t>11.1.3.1.1</t>
  </si>
  <si>
    <t>ED-49060</t>
  </si>
  <si>
    <t>A) 20X10MM, SEM DIVISÃO INTERNA</t>
  </si>
  <si>
    <t>11.1.3.1.2</t>
  </si>
  <si>
    <t>ED-49061</t>
  </si>
  <si>
    <t>B) 50X20MM, COM DIVISÃO INTERNA</t>
  </si>
  <si>
    <t>11.1.3.1.3</t>
  </si>
  <si>
    <t>ELE-0009</t>
  </si>
  <si>
    <t>C) 110X20MM, COM DIVISÃO INTERNA</t>
  </si>
  <si>
    <t>11.1.3.2</t>
  </si>
  <si>
    <t>ELE-0010</t>
  </si>
  <si>
    <t>CURVA VERTICAL EXTERNA, EM ALUMÍNIO ANODIZADO PINTADO NA COR BRANCA, R=30MM, LARGURA DE 73MM, COM UM SEPTO. PARA DUTO DE 45MM DE ALTURA. REF: DT 38440.30 DA DUTOTEC OU SIMILAR.</t>
  </si>
  <si>
    <t>11.1.3.3</t>
  </si>
  <si>
    <t>ELE-0011</t>
  </si>
  <si>
    <t>ADAPTADOR PARA CANALETA-ELETRODUTO 3X1", EM TEMOPLÁSTICO ABS/PC-V0 NA COR BRANCA, PARA PERFIL DE 45MM.  REF: DT 48042.00 DA DUTOTEC OU SIMILAR.</t>
  </si>
  <si>
    <t>11.1.3.4</t>
  </si>
  <si>
    <t>CANALETA DUPLA TIPO “D”, EM PERFIL DE ALUMÍNIO ANODIZADO, BARRA DE 3 METROS. COM DUAS VIAS PARA PASSAGEM DE CABOS, COR BRANCO, INCLUSIVE ELEMENTOS DE FIXAÇÃO.</t>
  </si>
  <si>
    <t>11.1.3.4.1</t>
  </si>
  <si>
    <t>ELE-0012</t>
  </si>
  <si>
    <t>A) 73X25MM. REF.: DT12241.00 DA DUTOTEC OU SIMILAR</t>
  </si>
  <si>
    <t>11.1.3.4.2</t>
  </si>
  <si>
    <t>ELE-0013</t>
  </si>
  <si>
    <t>B) 73X45MM.  REF.: DT14441.00 DA DUTOTEC OU SIMILAR</t>
  </si>
  <si>
    <t>11.1.3.5</t>
  </si>
  <si>
    <t>ELE-0014</t>
  </si>
  <si>
    <t>TAMPA PLANA LISA PARA CANALETA, EM PERFIL DE ALUMÍNIO ANODIZADO PINTADO NA COR BRANCA, LARGURA DE 73MM, BARRA DE 3,0 METROS. REF.: DT15140.00 DA DUTOTEC OU SIMILAR</t>
  </si>
  <si>
    <t>11.1.3.6</t>
  </si>
  <si>
    <t>ELE-0015</t>
  </si>
  <si>
    <t>CURVA VERTICAL INTERNA PARA CANALETA, PLANA LISA, EM ALUMÍNIO ANODIZADO PINTADO NA COR BRANCA, RAIO=30MM, LARGURA DE 73MM, COM UM  SEPTO DIVISOR. REF.: DT38040.30 DA DUTOTEC OU SIMILAR.</t>
  </si>
  <si>
    <t>11.1.3.7</t>
  </si>
  <si>
    <t>ELE-0016</t>
  </si>
  <si>
    <t>CURVA VERTICAL EXTERNA PARA CANALETA, PLANA LISA, EM ALUMÍNIO ANODIZADO PINTADO NA COR BRANCA, RAIO=30MM, LARGURA DE 73MM, COM UM  SEPTO DIVISOR. REF.: DT38240.30 DA DUTOTEC OU SIMILAR.</t>
  </si>
  <si>
    <t>11.1.3.8</t>
  </si>
  <si>
    <t>ELE-0017</t>
  </si>
  <si>
    <t>TAMPA TERMINAL PARA FECHAMENTO DE CANALETA DE ALUMÍNIO, EM PLÁSTICO ABS NA COR BRANCA, DIMENSÕES 25X73MM. REF.: DT49140.00 DA DUTOTEC OU SIMILAR.</t>
  </si>
  <si>
    <t>11.1.3.9</t>
  </si>
  <si>
    <t>ELE-0018</t>
  </si>
  <si>
    <t>PORTA EQUIPAMENTOS PARA CANALETA DE ALUMÍNIO, PARA TRÊS POSTOS MODULARES DE TOMADA OU INTERRUPTOR, COMPATIVEL COM A LINHA PIAL PLUS DA LEGRAND, EM PLÁSTICO ABS NA COR BRANCA. REF.: DT64440.00 DA DUTOTEC OU SIMILAR.</t>
  </si>
  <si>
    <t>11.1.3.10</t>
  </si>
  <si>
    <t>ADAPTADOR CANALETA – ELETRODUTO, EM PLÁSTICO ABS NA COR BRANCA, PARA CANALETA DE ALUMÍNIO DE 25X73MM, NOS SEGUINTES TIPOS:</t>
  </si>
  <si>
    <t>11.1.3.10.1</t>
  </si>
  <si>
    <t>ELE-0020</t>
  </si>
  <si>
    <t>A) 3X1”. REF.: DT47640.00 DA DUTOTEC OU SIMILAR.</t>
  </si>
  <si>
    <t>12.1.3.14</t>
  </si>
  <si>
    <t>ELE-0022</t>
  </si>
  <si>
    <t>CAIXA DE DERIVAÇÃO TIPO X, BASE EM ALUMÍNIO INJETADO E TAMPA EM PLÁSTICO ABS NA COR BRANCA, PARA CANALETA DE ALUMÍNIO DE 25X73MM. REF.: DT52240.00 DA DUTOTEC OU SIMILAR.</t>
  </si>
  <si>
    <t>SUB-TOTAL DO ITEM 11.1.3</t>
  </si>
  <si>
    <t>11.1.4</t>
  </si>
  <si>
    <t>CABOS E ACESSÓRIOS</t>
  </si>
  <si>
    <t>11.1.4.1</t>
  </si>
  <si>
    <t>CABO CONDUTOR DE COBRE, FLEXÍVEL CLASSE 4 OU 5, ISOLAÇÃO EM PVC PARA 450/750 V, TEMPERATURA NO CONDUTOR DE 70º C EM SERVIÇO CONTINUO E NÃO PROPAGANTE DE CHAMA, , CONFORME NBR NM 280, NAS SEGUINTES SEÇÕES:</t>
  </si>
  <si>
    <t>11.1.4.1.1</t>
  </si>
  <si>
    <t>A) #1,5MM²</t>
  </si>
  <si>
    <t>11.1.4.1.2</t>
  </si>
  <si>
    <t>B) #2,5MM²</t>
  </si>
  <si>
    <t>11.1.4.1.3</t>
  </si>
  <si>
    <t>C) #4,0MM²</t>
  </si>
  <si>
    <t>11.1.4.1.4</t>
  </si>
  <si>
    <t>D) #6,0MM²</t>
  </si>
  <si>
    <t>11.1.4.1.5</t>
  </si>
  <si>
    <t>E) #10,0MM²</t>
  </si>
  <si>
    <t>11.1.4.2</t>
  </si>
  <si>
    <t>CABO CONDUTOR DE COBRE, FLEXÍVEL CLASSE 4 OU 5, ISOLAÇÃO EM PVC PARA 0,6/1,0kV, TEMPERATURA NO CONDUTOR DE 70º C EM SERVIÇO CONTINUO E NÃO PROPAGANTE DE CHAMA, , CONFORME NBR NM 280, NAS SEGUINTES SEÇÕES:</t>
  </si>
  <si>
    <t>11.1.4.2.1</t>
  </si>
  <si>
    <t>A) #10,0MM²</t>
  </si>
  <si>
    <t>11.1.4.2.2</t>
  </si>
  <si>
    <t>B) #16,0MM²</t>
  </si>
  <si>
    <t>11.1.4.2.3</t>
  </si>
  <si>
    <t>C) #25,0MM²</t>
  </si>
  <si>
    <t>11.1.4.2.4</t>
  </si>
  <si>
    <t>D) #35,0MM²</t>
  </si>
  <si>
    <t>11.1.4.3</t>
  </si>
  <si>
    <t>CABO PP 500V CRISTAL PRATA C/ ALMA</t>
  </si>
  <si>
    <t>11.1.4.3.1</t>
  </si>
  <si>
    <t>ELE-0028</t>
  </si>
  <si>
    <t>A) 2X0,75MM2</t>
  </si>
  <si>
    <t>11.1.4.3.2</t>
  </si>
  <si>
    <t>ELE-0029</t>
  </si>
  <si>
    <t>B) 2X1,5MM2</t>
  </si>
  <si>
    <t>11.1.4.4</t>
  </si>
  <si>
    <t>TERMINAL TUBULAR COM LUVA DE PLÁSTICO PARA CABOS, NAS SEGUINTES SEÇÕES:</t>
  </si>
  <si>
    <t>11.1.4.4.1</t>
  </si>
  <si>
    <t>ELE-0031</t>
  </si>
  <si>
    <t>A) #2,5MM²</t>
  </si>
  <si>
    <t>11.1.4.4.2</t>
  </si>
  <si>
    <t>ELE-0032</t>
  </si>
  <si>
    <t>B) #4,0MM²</t>
  </si>
  <si>
    <t>11.1.4.4.3</t>
  </si>
  <si>
    <t>ELE-0033</t>
  </si>
  <si>
    <t>C) #6,0MM²</t>
  </si>
  <si>
    <t>11.1.4.4.4</t>
  </si>
  <si>
    <t>ELE-0034</t>
  </si>
  <si>
    <t>D) #10,0MM²</t>
  </si>
  <si>
    <t>11.1.4.4.5</t>
  </si>
  <si>
    <t>ELE-0035</t>
  </si>
  <si>
    <t>E) #16,0MM²</t>
  </si>
  <si>
    <t>11.1.4.4.6</t>
  </si>
  <si>
    <t>ELE-0036</t>
  </si>
  <si>
    <t>F) #25,0MM²</t>
  </si>
  <si>
    <t>11.1.4.5</t>
  </si>
  <si>
    <t>ELE-0037</t>
  </si>
  <si>
    <t xml:space="preserve">CONECTOR EMENDA 2P 32A FL.0,14-4,0MM2 REFERENCIA: MODELO 221-412 WAGO </t>
  </si>
  <si>
    <t>11.1.4.6</t>
  </si>
  <si>
    <t>ELE-0038</t>
  </si>
  <si>
    <t xml:space="preserve">CONECTOR EMENDA 3P 32A FL.0,14-4,0MM2 REFERENCIA: MODELO 221-413 WAGO </t>
  </si>
  <si>
    <t>11.1.4.7</t>
  </si>
  <si>
    <t>ELE-0039</t>
  </si>
  <si>
    <t xml:space="preserve">CONECTOR EMENDA 5P 32A FL.0,14-4,0MM2 REFERENCIA: MODELO 221-415 WAGO </t>
  </si>
  <si>
    <t>11.1.4.8</t>
  </si>
  <si>
    <t>ELE-0041</t>
  </si>
  <si>
    <t>ABRAÇADEIRA DE VELCRO, DUPLA FACE, NA COR AZUL, ROLO DE 20MM X 3 METROS.</t>
  </si>
  <si>
    <t>SUB-TOTAL DO ITEM 11.1.4</t>
  </si>
  <si>
    <t>11.1.5</t>
  </si>
  <si>
    <t>TOMADAS, INTERRUPTORES E ACESSÓRIOS</t>
  </si>
  <si>
    <t>11.1.5.1</t>
  </si>
  <si>
    <t>ED-49187</t>
  </si>
  <si>
    <t>CAIXA DE LIGAÇÃO EM PVC PARA INSTALAÇÃO EMBUTIDA EM ALVENARIA, TAMANHO 2X4”</t>
  </si>
  <si>
    <t>11.1.5.2</t>
  </si>
  <si>
    <t>ED-49188</t>
  </si>
  <si>
    <t>CAIXA DE LIGAÇÃO EM PVC PARA INSTALAÇÃO EMBUTIDA EM ALVENARIA, TAMANHO 4X4”</t>
  </si>
  <si>
    <t>11.1.5.3</t>
  </si>
  <si>
    <t>ED-49194</t>
  </si>
  <si>
    <t>CAIXA DE LIGAÇÃO/PASSAGEM EM PVC RÍGIDO PARA ELETRODUTO, DIMENSÕES 4X2, EMBUTIDA EM PAREDE DE GESSO/DRY-WALL</t>
  </si>
  <si>
    <t>11.1.5.4</t>
  </si>
  <si>
    <t>ED-49195</t>
  </si>
  <si>
    <t>CAIXA DE LIGAÇÃO/PASSAGEM EM PVC RÍGIDO PARA ELETRODUTO, DIMENSÕES 4X4, EMBUTIDA EM PAREDE DE GESSO/DRY-WALL</t>
  </si>
  <si>
    <t>11.1.5.5</t>
  </si>
  <si>
    <t>CAIXA DE PASSAGEM PVC PARA PAREDE COM INSTALAÇÃO DE SOBREPOR. MARCA TIGRE, NAS SEGUINTES DIMENSÕES (AXLXP):</t>
  </si>
  <si>
    <t>11.1.5.5.1</t>
  </si>
  <si>
    <t>ELE-0042</t>
  </si>
  <si>
    <t>A) 240X240X98 MM (CTP 20)</t>
  </si>
  <si>
    <t>11.1.5.5.2</t>
  </si>
  <si>
    <t>ELE-0043</t>
  </si>
  <si>
    <t>B) 350X379X85,5 MM (CTP 30)</t>
  </si>
  <si>
    <t>11.1.5.6</t>
  </si>
  <si>
    <t>ELE-0044</t>
  </si>
  <si>
    <t>CAIXA DE SOBREPOR EM PVC 3X3” PARA 1 MODULO, CONFORME NBR 14136, COR BRANCA, COM PLACA, SUPORTE, ACOPLADOR, PARAFUSOS E ACESSÓRIOS PARA INSTALAÇÃO COM SISTEMA DE CANALETAS DE PVC.</t>
  </si>
  <si>
    <t>11.1.5.7</t>
  </si>
  <si>
    <t>ELE-0047</t>
  </si>
  <si>
    <t>CAIXA DE SOBREPOR  MULTIUSO 3 MÓDULOS E 4 SAÍDAS, NA COR BRANCA. REF.: 57304/050 TRAMONTINA OU SIMILAR</t>
  </si>
  <si>
    <t>11.1.5.8</t>
  </si>
  <si>
    <t>ED-49490</t>
  </si>
  <si>
    <t>PLACA PARA CAIXA 2X4”, EM MATERIAL TERMOPLÁSTICO ISOLANTE DE ALTO IMPACTO, COR BRANCA, COM 1 POSTO (HORIZONTAL/ VERTICAL)</t>
  </si>
  <si>
    <t>11.1.5.9</t>
  </si>
  <si>
    <t>ED-49494</t>
  </si>
  <si>
    <t>PLACA PARA CAIXA 2X4”, EM MATERIAL TERMOPLÁSTICO ISOLANTE DE ALTO IMPACTO, COR BRANCA, PARA ATÉ 3 POSTOS MODULARES.</t>
  </si>
  <si>
    <t>11.1.5.10</t>
  </si>
  <si>
    <t>ED-49491</t>
  </si>
  <si>
    <t>PLACA PARA CAIXA 4X4”, EM MATERIAL TERMOPLÁSTICO ISOLANTE DE ALTO IMPACTO, COR BRANCA, COM 2 POSTOS SEPARADOS.</t>
  </si>
  <si>
    <t>11.1.5.11</t>
  </si>
  <si>
    <t>SUDECAP</t>
  </si>
  <si>
    <t>11.31.16</t>
  </si>
  <si>
    <t>PLACA PARA CAIXA 4X4”, EM MATERIAL TERMOPLÁSTICO ISOLANTE DE ALTO IMPACTO, COR BRANCA, COM 4 POSTOS SEPARADOS.</t>
  </si>
  <si>
    <t>11.1.5.12</t>
  </si>
  <si>
    <t>PLACA PARA CAIXA 4X4”, EM MATERIAL TERMOPLÁSTICO ISOLANTE DE ALTO IMPACTO, COR BRANCA, PARA ATÉ 6 POSTOS MODULARES.</t>
  </si>
  <si>
    <t>11.1.5.13</t>
  </si>
  <si>
    <t>ED-5614</t>
  </si>
  <si>
    <t>SUPORTE PARA PLACA 2X4</t>
  </si>
  <si>
    <t>11.1.5.14</t>
  </si>
  <si>
    <t>ED-5613</t>
  </si>
  <si>
    <t>SUPORTE PARA PLACA 4X4</t>
  </si>
  <si>
    <t>11.1.5.15</t>
  </si>
  <si>
    <t>ED-49486</t>
  </si>
  <si>
    <t>PLACA CEGA PARA CAIXA 2X4”, EM MATERIAL TERMOPLÁSTICO ISOLANTE DE ALTO IMPACTO, COR BRANCA</t>
  </si>
  <si>
    <t>11.1.5.16</t>
  </si>
  <si>
    <t>ED-49487</t>
  </si>
  <si>
    <t>PLACA CEGA PARA CAIXA 4X4”, EM MATERIAL TERMOPLÁSTICO ISOLANTE DE ALTO IMPACTO, COR BRANCA.</t>
  </si>
  <si>
    <t>11.1.5.17</t>
  </si>
  <si>
    <t>11.31.10</t>
  </si>
  <si>
    <t>MÓDULO COM FURO PARA PASSAGEM DE FIO, COR BRANCA, PARA INSTALAÇÃO EM PLACA/SUPORTE</t>
  </si>
  <si>
    <t>11.1.5.18</t>
  </si>
  <si>
    <t>ED-5633</t>
  </si>
  <si>
    <t>MÓDULO CEGO, COR BRANCA, PARA INSTALAÇÃO EM PLACA/SUPORTE</t>
  </si>
  <si>
    <t>11.1.5.19</t>
  </si>
  <si>
    <t>ELE-0049</t>
  </si>
  <si>
    <t>MÓDULO TOMADA PADRÃO, TRÊS (3) POLOS, CORRENTE 10A, TENSÃO 250V, (2P+T/10A-250V) PARA INSTALAÇÃO EM PLACA/SUPORTE.</t>
  </si>
  <si>
    <t>11.1.5.20</t>
  </si>
  <si>
    <t>ELE-0050</t>
  </si>
  <si>
    <t>MÓDULO TOMADA PADRÃO, TRÊS (3) POLOS, CORRENTE 20A, TENSÃO 250V, (2P+T/20A-250V), COR BRANCA, CONFORME NBR 14136, COM BORNES E PARAFUSO.</t>
  </si>
  <si>
    <t>11.1.5.21</t>
  </si>
  <si>
    <t>ED-5628</t>
  </si>
  <si>
    <t>MÓDULO TOMADA PADRÃO, TRÊS (3) POLOS, CORRENTE 20A, TENSÃO 250V, (2P+T/20A-250V), COR VERMELHA, CONFORME NBR 14136, COM BORNES E PARAFUSO. REF.: PIAL PLUS DA PIAL LEGRAND OU EQUIVALENTE.</t>
  </si>
  <si>
    <t>11.1.5.22</t>
  </si>
  <si>
    <t>MÓDULO INTERRUPTOR SIMPLES, CORRENTE 10A, TENSÃO 250V, (10A-250V) PARA INSTALAÇÃO EM PLACA/SUPORTE, COR BRANCA.</t>
  </si>
  <si>
    <t>11.1.5.23</t>
  </si>
  <si>
    <t>MÓDULO INTERRUPTOR PARALELO, CORRENTE 10A, TENSÃO 250V, (10A-250V), COR BRANCA, PARA INSTALAÇÃO EM PLACA/SUPORTE.</t>
  </si>
  <si>
    <t>11.1.5.24</t>
  </si>
  <si>
    <t>MÓDULO INTERRUPTOR INTERMEDIÁRIO, CORRENTE 10A, TENSÃO 250V, (10A-250V), COR BRANCA, PARA INSTALAÇÃO EM PLACA/SUPORTE.</t>
  </si>
  <si>
    <t>11.1.5.25</t>
  </si>
  <si>
    <t>MÓDULO INTERRUPTOR BIPOLAR SIMPLES, CORRENTE 10A, TENSÃO 250V, (10A-250V), COR BRANCA, COM BORNES E PARAFUSO, PARA INSTALAÇÃO EM PLACA/SUPORTE.</t>
  </si>
  <si>
    <t>11.1.5.26</t>
  </si>
  <si>
    <t>ELE-0051</t>
  </si>
  <si>
    <t>MÓDULO DE INTERRUPTOR BIPOLAR SIMPLES PARA INSTALAÇÃO EM PLACA/SUPORTE, 25A, 250V, COR BRANCA, COM BORNES A PARAFUSO.</t>
  </si>
  <si>
    <t>11.1.5.27</t>
  </si>
  <si>
    <t>MÓDULO PULSADOR CAMPAINHA, CORRENTE 10A, TENSÃO 250V, (10A-250V), INCLUSIVE FORNECIMENTO E INSTALAÇÃO, EXCLUSIVE PLACA E SUPORTE.</t>
  </si>
  <si>
    <t>11.1.5.28</t>
  </si>
  <si>
    <t>ELE-0052</t>
  </si>
  <si>
    <t>PLUG MACHO PRETO 10A 2P+T CONFORME NBR14136 57403/103. REF.: TRAMONTINA OU SIMILAR.</t>
  </si>
  <si>
    <t>SUB-TOTAL DO ITEM 11.1.5</t>
  </si>
  <si>
    <t>11.1.6</t>
  </si>
  <si>
    <t>QUADROS ELÉTRICOS E ACESSÓRIOS</t>
  </si>
  <si>
    <t>11.1.6.1</t>
  </si>
  <si>
    <t>QUADRO DE DISTRIBUIÇÃO DE CIRCUITOS ELÉTRICOS, EM CHAPA DE AÇO, PINTADO NA COR CINZA OU BEGE, USO INTERNO, COMPOSTO DE TAMPA, ESPELHO, PLACA DE MONTAGEM E CORPO DA CAIXA, COM BARRAMENTOS DE COBRE PRINCIPAL VERTICAL E BARRAMENTOS SECUNDÁRIOS HORIZONTAIS (CONFIGURAÇÃO ESPINHA DE PEIXE) E BARRAMENTOS DE NEUTRO E TERRA, ESPAÇO PARA DISJUNTOR GERAL, DPSS E DRS, COM TRILHO PARA SUPORTE DE DISJUNTORES TIPO DIN (PADRÃO EUROPEU), IDENTIFICAÇÃO DOS DISJUNTORES E CIRCUITOS COM ETIQUETA AUTOADESIVA COM IMPRESSÃO TÉRMICA, COM PORTA DOCUMENTOS CONTENDO O DIAGRAMA TRIFILAR DO QUADRO. PORTA COM FECHADURA E PONTO DE ATERRAMENTO. NAS SEGUINTES CONFIGURAÇÕES:</t>
  </si>
  <si>
    <t>11.1.6.1.1</t>
  </si>
  <si>
    <t xml:space="preserve">A) - INSTALAÇÃO: DE EMBUTIR
- BARRAMENTO PRINCIPAL, NEUTRO E TERRA: 100A
- BARRAMENTOS SECUNDÁRIOS: 32A
- ESPAÇO PARA 18 DISJUNTORES DE SAÍDA MONOPOLARES.
</t>
  </si>
  <si>
    <t>11.1.6.1.2</t>
  </si>
  <si>
    <t xml:space="preserve">B) - INSTALAÇÃO: DE EMBUTIR
- BARRAMENTO PRINCIPAL, NEUTRO E TERRA: 100A
- BARRAMENTOS SECUNDÁRIOS: 32A
- ESPAÇO PARA 24 DISJUNTORES DE SAÍDA MONOPOLARES.
</t>
  </si>
  <si>
    <t>11.1.6.1.3</t>
  </si>
  <si>
    <t>ELE-0053</t>
  </si>
  <si>
    <t xml:space="preserve">C) - INSTALAÇÃO: DE EMBUTIR
- BARRAMENTO PRINCIPAL, NEUTRO E TERRA: 100A
- BARRAMENTOS SECUNDÁRIOS: 32A
- ESPAÇO PARA 36 DISJUNTORES DE SAÍDA MONOPOLARES.
</t>
  </si>
  <si>
    <t>11.1.6.1.4</t>
  </si>
  <si>
    <t xml:space="preserve">D) - INSTALAÇÃO: DE SOBREPOR
- BARRAMENTO PRINCIPAL, NEUTRO E TERRA: 100A
- BARRAMENTOS SECUNDÁRIOS: 32A
- ESPAÇO PARA 18 DISJUNTORES DE SAÍDA MONOPOLARES.
</t>
  </si>
  <si>
    <t>11.1.6.1.5</t>
  </si>
  <si>
    <t>ELE-0054</t>
  </si>
  <si>
    <t xml:space="preserve">E) - INSTALAÇÃO: DE SOBREPOR
- BARRAMENTO PRINCIPAL, NEUTRO E TERRA: 100A
- BARRAMENTOS SECUNDÁRIOS: 32A
- ESPAÇO PARA 28 DISJUNTORES DE SAÍDA MONOPOLARES.
</t>
  </si>
  <si>
    <t>11.1.6.1.6</t>
  </si>
  <si>
    <t>ELE-0055</t>
  </si>
  <si>
    <t xml:space="preserve">F) - INSTALAÇÃO: DE SOBREPOR
- BARRAMENTO PRINCIPAL, NEUTRO E TERRA: 100A
- BARRAMENTOS SECUNDÁRIOS: 32A
- ESPAÇO PARA 36 DISJUNTORES DE SAÍDA MONOPOLARES.
</t>
  </si>
  <si>
    <t>11.1.6.1.7</t>
  </si>
  <si>
    <t>ELE-0056</t>
  </si>
  <si>
    <t xml:space="preserve">G) - INSTALAÇÃO: DE SOBREPOR
- BARRAMENTO PRINCIPAL, NEUTRO E TERRA: 150A
- BARRAMENTOS SECUNDÁRIOS: 32A
- ESPAÇO PARA 42 DISJUNTORES DE SAÍDA MONOPOLARES.
</t>
  </si>
  <si>
    <t>11.1.6.2</t>
  </si>
  <si>
    <t>ELE-0057</t>
  </si>
  <si>
    <t>DISPOSITIVO DE PROTEÇÃO CONTRA SURTOS (DPS), CLASSE I/II, TENSÃO DE OPERAÇÃO CONTINUA MÁXIMA: 275V, INOM (8/20µS): 30KA, IMAX (8/20µS): 60KA, IIMP (10/350µS): 12,5KA.</t>
  </si>
  <si>
    <t>11.1.6.3</t>
  </si>
  <si>
    <t>DISJUNTOR TERMOMAGNÉTICO, PADRÃO DIN/EUROPEU, CONFORME NORMA NBR 60898,  CORRENTE DE INTERRUPÇÃO SIMÉTRICA IGUAL OU MAIOR QUE 4,5KA EM 220V - CURVA C</t>
  </si>
  <si>
    <t>11.1.6.3.1</t>
  </si>
  <si>
    <t>ED-49228</t>
  </si>
  <si>
    <t>A) 1X10A (MONOPOLAR)</t>
  </si>
  <si>
    <t>11.1.6.3.2</t>
  </si>
  <si>
    <t>ED-49230</t>
  </si>
  <si>
    <t>B) 1X16A (MONOPOLAR)</t>
  </si>
  <si>
    <t>11.1.6.3.3</t>
  </si>
  <si>
    <t>ED-49231</t>
  </si>
  <si>
    <t>C) 1X20A (MONOPOLAR)</t>
  </si>
  <si>
    <t>11.1.6.3.4</t>
  </si>
  <si>
    <t>ED-49232</t>
  </si>
  <si>
    <t>D) 1X25A (MONOPOLAR)</t>
  </si>
  <si>
    <t>11.1.6.3.5</t>
  </si>
  <si>
    <t>ED-49234</t>
  </si>
  <si>
    <t>E) 1X32A (MONOPOLAR)</t>
  </si>
  <si>
    <t>11.1.6.3.6</t>
  </si>
  <si>
    <t>ED-49268</t>
  </si>
  <si>
    <t>F) 2X10A (BIPOLAR)</t>
  </si>
  <si>
    <t>11.1.6.3.7</t>
  </si>
  <si>
    <t>ED-49270</t>
  </si>
  <si>
    <t>G) 2X16A (BIPOLAR)</t>
  </si>
  <si>
    <t>11.1.6.3.8</t>
  </si>
  <si>
    <t>ED-49271</t>
  </si>
  <si>
    <t>H) 2X20A (BIPOLAR)</t>
  </si>
  <si>
    <t>11.1.6.3.9</t>
  </si>
  <si>
    <t>ED-49272</t>
  </si>
  <si>
    <t>I) 2X25A (BIPOLAR)</t>
  </si>
  <si>
    <t>11.1.6.3.10</t>
  </si>
  <si>
    <t>ED-49274</t>
  </si>
  <si>
    <t>J) 2X32A (BIPOLAR)</t>
  </si>
  <si>
    <t>11.1.6.3.11</t>
  </si>
  <si>
    <t>ED-49276</t>
  </si>
  <si>
    <t>K) 2X40A (BIPOLAR)</t>
  </si>
  <si>
    <t>11.1.6.3.12</t>
  </si>
  <si>
    <t>11.19.16</t>
  </si>
  <si>
    <t>L) 2X63A (BIPOLAR)</t>
  </si>
  <si>
    <t>11.1.6.3.13</t>
  </si>
  <si>
    <t>ED-49282</t>
  </si>
  <si>
    <t>M) 3X10A (TRIPOLAR)</t>
  </si>
  <si>
    <t>11.1.6.3.14</t>
  </si>
  <si>
    <t>11.19.18</t>
  </si>
  <si>
    <t>N) 3X16A (TRIPOLAR)</t>
  </si>
  <si>
    <t>11.1.6.3.15</t>
  </si>
  <si>
    <t>ED-49284</t>
  </si>
  <si>
    <t>O) 3X20A (TRIPOLAR)</t>
  </si>
  <si>
    <t>11.1.6.3.16</t>
  </si>
  <si>
    <t>ED-49285</t>
  </si>
  <si>
    <t>P) 3X25A (TRIPOLAR)</t>
  </si>
  <si>
    <t>11.1.6.3.17</t>
  </si>
  <si>
    <t>11.19.21</t>
  </si>
  <si>
    <t>Q) 3X32A (TRIPOLAR)</t>
  </si>
  <si>
    <t>11.1.6.4</t>
  </si>
  <si>
    <t>DISJUNTOR TERMOMAGNÉTICO, PADRÃO DIN/EUROPEU, CONFORME NORMA NBR 60947-2, CORRENTE DE INTERRUPÇÃO SIMÉTRICA IGUAL OU MAIOR QUE 10KA EM 220V - CURVA C</t>
  </si>
  <si>
    <t>11.1.6.4.1</t>
  </si>
  <si>
    <t>A) 3X32A (TRIPOLAR)</t>
  </si>
  <si>
    <t>11.1.6.4.2</t>
  </si>
  <si>
    <t>ED-49258</t>
  </si>
  <si>
    <t>B) 3X40A (TRIPOLAR)</t>
  </si>
  <si>
    <t>11.1.6.4.3</t>
  </si>
  <si>
    <t>ED-49259</t>
  </si>
  <si>
    <t>C) 3X50A (TRIPOLAR)</t>
  </si>
  <si>
    <t>11.1.6.4.4</t>
  </si>
  <si>
    <t>11.19.24</t>
  </si>
  <si>
    <t>D) 3X63A (TRIPOLAR)</t>
  </si>
  <si>
    <t>11.1.6.4.5</t>
  </si>
  <si>
    <t>ELE-0059</t>
  </si>
  <si>
    <t>E) 3X80A (TRIPOLAR)</t>
  </si>
  <si>
    <t>11.1.6.4.6</t>
  </si>
  <si>
    <t>ED-49263</t>
  </si>
  <si>
    <t>F) 3X100A (TRIPOLAR)</t>
  </si>
  <si>
    <t>11.1.6.5</t>
  </si>
  <si>
    <t>INTERRUPTOR DIFERENCIAL RESIDUAL (IDR), BIPOLAR, PADRÃO DIN/EUROPEU, TIPO AC, CORRENTE RESIDUAL 30MA, CONFORME NBR NM 61008, CORRENTE NOMINAL:</t>
  </si>
  <si>
    <t>11.1.6.5.1</t>
  </si>
  <si>
    <t>ED-15114</t>
  </si>
  <si>
    <t>A) 2X25A (BIPOLAR)</t>
  </si>
  <si>
    <t>11.1.6.5.2</t>
  </si>
  <si>
    <t>ED-15115</t>
  </si>
  <si>
    <t>B) 2X40A (BIPOLAR)</t>
  </si>
  <si>
    <t>11.1.6.5.3</t>
  </si>
  <si>
    <t>ED-15116</t>
  </si>
  <si>
    <t>C) 4X63A (TETRAPOLAR)</t>
  </si>
  <si>
    <t>SUB-TOTAL DO ITEM 11.1.6</t>
  </si>
  <si>
    <t>11.1.7</t>
  </si>
  <si>
    <t>LUMINÁRIAS E ACESSÓRIOS</t>
  </si>
  <si>
    <t>11.1.7.1</t>
  </si>
  <si>
    <t>ELE-0063</t>
  </si>
  <si>
    <t>LUMINARIA - TIPO: EMBUTIR; ESTRUTURA: CHAPA DE ACO TRATADA; ACABAMENTO: PINTURA ELETROSTATICA A PO COR BRANCA;MEDIDAS: ALTURA 70MM X LARGURA 250MM X COMPRIMENTO 570MM; VIDRO: SEM VIDRO; TIPO LAMPADA: 02 LAMPADAS TUBULARES LED T8 9/10 W; REF. LUMICENTER CAN03-E216 OU SIMILAR.</t>
  </si>
  <si>
    <t>11.1.7.2</t>
  </si>
  <si>
    <t>ELE-0064</t>
  </si>
  <si>
    <t>LUMINARIA - TIPO: EMBUTIR; ESTRUTURA: CHAPA DE ACO; ACABAMENTO: PINTURA ELETROSTATICA BRANCA; MEDIDAS: 1243 X 215 X 52MM; VIDRO: COM ACRILICO; TIPO LAMPADA: 2 LAMPADAS TUBULARES  T8 LED 18/20 W; REF. LUMICENTER CAN03-E232 OU SIMILAR.</t>
  </si>
  <si>
    <t>11.1.7.3</t>
  </si>
  <si>
    <t>ELE-0065</t>
  </si>
  <si>
    <t>LUMINARIA - TIPO: EMBUTIR;  PARA 1 LÂMPADA LED MR16 DE 4,8W COM BASE GU10. CORPO EM PLÁSTICO NA COR BRANCA/PRETA COM FACE RECUADA. REF.: SE-330.1032 DA SAVE ENERGY OU SIMILAR.</t>
  </si>
  <si>
    <t>11.1.7.4</t>
  </si>
  <si>
    <t>ELE-0069</t>
  </si>
  <si>
    <t>LUMINARIA - TIPO: SOBREPOR; ESTRUTURA: CHAPA DE ACO; ACABAMENTO: PINTURA ELETROSTATICA BRANCA; MEDIDAS: 1245 X 170 X 45MM; VIDRO: COM ACRILICO; TIPO LAMPADA: 2 LAMPADAS TUBULARES  T8 LED 18/20 W; REF. LUMEPETRO 152005 OU SIMILAR.</t>
  </si>
  <si>
    <t>11.1.7.5</t>
  </si>
  <si>
    <t>ELE-0070</t>
  </si>
  <si>
    <t>LUMINARIA - TIPO: SOBREPOR; ESTRUTURA: CHAPA DE ACO TRATADA; ACABAMENTO: PINTURA ELETROSTATICA A PO COR BRANCA;MEDIDAS: ALTURA 45MM X LARGURA 170MM X COMPRIMENTO 635MM; VIDRO: SEM VIDRO; TIPO LAMPADA: 02 LAMPADAS TUBULARES LED T8 9/10 W; REF. LUMEPETRO 152009 OU SIMILAR.</t>
  </si>
  <si>
    <t>11.1.7.6</t>
  </si>
  <si>
    <t>ELE-0072</t>
  </si>
  <si>
    <t>LUMINARIA - TIPO: PAINEL LED DE EMBUTIR; ULTRAFINO; ; ESTRUTURA: ALUMINIO; ACABAMENTO: PINTURA ELETROSTATICA COR BRANCA; MEDIDAS: 300 MM X 300 MM X 23 MM; VIDRO: ACRILICO; TIPO LAMPADA: LED 24 W; 4000 K; 2200 LM; IRC MAIOR QUE 80; TENSAO: BIVOLT; VIDA UTIL MEDIANA DE 30.000 HORAS, BORDAS BRANCAS.</t>
  </si>
  <si>
    <t>11.1.7.7</t>
  </si>
  <si>
    <t>ELE-0073</t>
  </si>
  <si>
    <t>LUMINARIA - TIPO: PAINEL LED DE EMBUTIR; ULTRAFINO; ESTRUTURA: ALUMINIO; ACABAMENTO: PINTURA ELETROSTATICA COR BRANCA; MEDIDAS: 300 MM X 300 MM X 23 MM; VIDRO: ACRILICO; TIPO LAMPADA: LED 24 W; 6500K; 2200 LM; IRC MAIOR QUE 80; TENSAO: BIVOLT</t>
  </si>
  <si>
    <t>11.1.7.8</t>
  </si>
  <si>
    <t>ELE-0074</t>
  </si>
  <si>
    <t>LUMINARIA - TIPO: PAINEL LED DE EMBUTIR, ULTRAFINO; ESTRUTURA: ALUMINIO; ACABAMENTO: PINTURA ELETROSTATICA COR BRANCA; MEDIDAS: 620 MM X 620 MM X 35 MM; VIDRO: ACRILICO; TIPO LAMPADA: LED 36 W; 4000 K; IRC MAIOR QUE 80; TENSAO: BIVOLT; VIDA UTIL MEDIANA DE 30.000 HORAS, BORDAS BRANCAS</t>
  </si>
  <si>
    <t>11.1.7.9</t>
  </si>
  <si>
    <t>ELE-0075</t>
  </si>
  <si>
    <t>LUMINÁRIA TIPO BALIZADOR EMBUTIDA NA PAREDE COM 1 LÂMPADA DE LED, TIPO BULBO, DE 9W. REF: PIROPO DA ITAIM OU EQUIVALENTE.</t>
  </si>
  <si>
    <t>11.1.7.10</t>
  </si>
  <si>
    <t>LUMINÁRIA TIPO PLAFON, DE SOBREPOR, COM 1 LÂMPADA LED DE 12/13 W, SEM REATOR - FORNECIMENTO E INSTALAÇÃO.</t>
  </si>
  <si>
    <t>11.1.7.11</t>
  </si>
  <si>
    <t>ELE-0076</t>
  </si>
  <si>
    <t>ARANDELA COM 1 LÂMPADA DE LED, DE 12W. REF.: MODELO TATU DA ITAIM OU EQUIVALENTE.</t>
  </si>
  <si>
    <t>11.1.7.12</t>
  </si>
  <si>
    <t>REFLETOR HOLOFOTE LED BIVOLT</t>
  </si>
  <si>
    <t>11.1.7.12.1</t>
  </si>
  <si>
    <t>ELE-0077</t>
  </si>
  <si>
    <t>A) 10 W</t>
  </si>
  <si>
    <t>11.1.7.12.2</t>
  </si>
  <si>
    <t>ELE-0078</t>
  </si>
  <si>
    <t>B) 50 W</t>
  </si>
  <si>
    <t>11.1.7.12.3</t>
  </si>
  <si>
    <t>ELE-0079</t>
  </si>
  <si>
    <t>C) 100 W</t>
  </si>
  <si>
    <t>11.1.7.13</t>
  </si>
  <si>
    <t>LÂMPADAS TUBULAR LED BIVOLT, BASE G13</t>
  </si>
  <si>
    <t>11.1.7.13.1</t>
  </si>
  <si>
    <t>ED-9973</t>
  </si>
  <si>
    <t>A) 18/20W</t>
  </si>
  <si>
    <t>11.1.7.13.2</t>
  </si>
  <si>
    <t>ED-9972</t>
  </si>
  <si>
    <t>B) 9/10W</t>
  </si>
  <si>
    <t>11.1.7.14</t>
  </si>
  <si>
    <t>ED-13342</t>
  </si>
  <si>
    <t>LÂMPADA COMPACTA LED – 9W, BULBO A60</t>
  </si>
  <si>
    <t>11.1.7.15</t>
  </si>
  <si>
    <t>ELE-0080</t>
  </si>
  <si>
    <t>LÂMPADA LED MR16 DE 4.8W, BASE GU10, FLUXO LUMINOSO DE 360LM, TEMPERATURA DE COR DE 2700K, BIVOLT, 60HZ. REF. SE-130-1640 DA SAVE ENERGY OU SIMILAR.</t>
  </si>
  <si>
    <t>11.1.7.16</t>
  </si>
  <si>
    <t>ELE-0081</t>
  </si>
  <si>
    <t>LÂMPADA LED MR16 DE 7W, BASE GU10, FLUXO LUMINOSO DE 470LM, TEMPERATURA DE COR DE 2700K, BIVOLT, 60HZ. REF. SE-130-562 DA SAVE ENERGY OU SIMILAR</t>
  </si>
  <si>
    <t>11.1.7.17</t>
  </si>
  <si>
    <t>ELE-0082</t>
  </si>
  <si>
    <t>FITA DE LED, 12VCC, 5W/M, 400LM/M, LUZ FRIA 6500K, GRAU DE PROTEÇÃO IP20, ROLO COM 5M, IRC 70, VIDA ÚTIL 15.000H, GARANTIA DE 2 ANOS. REF.: MODELO STH7804/65 - 12VCC - IP20 DA STELLA OU SIMILAR.</t>
  </si>
  <si>
    <t>11.1.7.18</t>
  </si>
  <si>
    <t>ELE-0083</t>
  </si>
  <si>
    <t>FONTE PARA FITA LED, TENSÃO DE ENTRADA 100-240VCA 60HZ, TENSÃO DE SAÍDA 12VCC, 3,34 A, POTÊNCIA 25W, FATOR DE POTÊNCIA &gt;0,5, GRAU DE PROTEÇÃO IP20, GARANTIA DE 1 ANO. REF.: MODELO STH6891 - AC 100-240V DA STELLA OU SIMILAR.</t>
  </si>
  <si>
    <t>11.1.7.19</t>
  </si>
  <si>
    <t>RELÉ FOTOELÉTRICO ELETROMAGNÉTICO, CONTATO NF PARA ACIONAMENTO DA CARGA DURANTE A NOITE, COM PROTEÇÃO POR VARISTOR CONTRA SURTOS DE TENSÃO, GRAU DE PROTEÇÃO IP54, COM BASE E SUPORTE:</t>
  </si>
  <si>
    <t>11.1.7.19.1</t>
  </si>
  <si>
    <t>ED-49523</t>
  </si>
  <si>
    <t>A) 127V, 60HZ, 1200VA</t>
  </si>
  <si>
    <t>11.1.7.19.2</t>
  </si>
  <si>
    <t>ED-49524</t>
  </si>
  <si>
    <t>B) 220V, 60HZ, 1800VA</t>
  </si>
  <si>
    <t>11.1.7.20</t>
  </si>
  <si>
    <t>LUMINÁRIA DE EMERGÊNCIA 30 LEDS, AUTONOMIA DE 6 HORAS</t>
  </si>
  <si>
    <t>11.1.7.21</t>
  </si>
  <si>
    <t>ELE-0087</t>
  </si>
  <si>
    <t>KIT PENDENTE STE BR PARA LUMINÁRIAS FLAT REF.: STH6999</t>
  </si>
  <si>
    <t>SUB-TOTAL DO ITEM 11.1.7</t>
  </si>
  <si>
    <t>11.1.8</t>
  </si>
  <si>
    <t>ATERRAMENTO</t>
  </si>
  <si>
    <t>11.1.8.1</t>
  </si>
  <si>
    <t>ED-51055</t>
  </si>
  <si>
    <t>CAIXA DE INSPEÇÃO PARA HASTE DE ATERRAMENTO. CORPO EM PVC COM DIÂMETRO DE 30CM E PROFUNDIDADE DE 60CM, COM TAMPA REFORÇADA EM FERRO FUNDIDO COM DIÂMETRO DE 30CM E ESCOTILHA QUADRADA ARTICULADA PARA INSPEÇÃO.</t>
  </si>
  <si>
    <t>11.1.8.2</t>
  </si>
  <si>
    <t>ED-48700</t>
  </si>
  <si>
    <t>HASTE DE ATERRAMENTO DE AÇO COM REVESTIMENTO DE COBRE ELETROLÍTICO EM ALTA CAMADA (254 MICROS). COMPRIMENTO: 2,40M E DIÂMETRO DE 5/8”, CONFORME NBR 13571.</t>
  </si>
  <si>
    <t>11.1.8.3</t>
  </si>
  <si>
    <t>ED-48701</t>
  </si>
  <si>
    <t>CONECTOR CABO-HASTE, EM LATÃO ESTANHADO, PARA HASTE DE 5/8”, PARA DOIS CABOS DE COBRE DE 16 A 70MM², COM GRAMPO U E PORCAS EM AÇO GALVANIZADO.</t>
  </si>
  <si>
    <t>11.1.8.4</t>
  </si>
  <si>
    <t>CABO DE COBRE NÚ,  7 FIOS, CONFORME NBR 6524, NAS SEGUINTES SEÇÕES:</t>
  </si>
  <si>
    <t>11.1.8.4.1</t>
  </si>
  <si>
    <t>11.91.03</t>
  </si>
  <si>
    <t>A) #16,0MM²</t>
  </si>
  <si>
    <t>SUB-TOTAL DO ITEM 11.1.8</t>
  </si>
  <si>
    <t>11.1.9</t>
  </si>
  <si>
    <t>ACIONAMENTOS</t>
  </si>
  <si>
    <t>11.1.9.1</t>
  </si>
  <si>
    <t>ELE-0088</t>
  </si>
  <si>
    <t>FECHO ELETROMAGNÉTICO, PARA INSTALAÇÃO EMBUTIDA EM BATENTE DE PORTAS DE MADEIRA OU METAL, USO INTERNO, COM MEMÓRIA MECÂNICA (DESTRAVA NO PRIMEIRO IMPULSO E SÓ VOLTA A TRAVAR APÓS SER ABERTA E FECHADA NOVAMENTE), EM LIGA DE ALUMÍNIO, ADAPTÁVEL À PORTAS COM ABERTURA PARA ESQUERDA OU DIREITA E PARA DENTRO OU FORA, COM ESPELHO LONGO E TRINCO AJUSTÁVEL, ALIMENTAÇÃO ELÉTRICA: 12VCA. REF.: MODELO FEC-91-LA DA HDL OU SIMILAR.</t>
  </si>
  <si>
    <t>11.1.9.2</t>
  </si>
  <si>
    <t>ELE-0089</t>
  </si>
  <si>
    <t>FECHADURA ELÉTRICA PARA PORTA DE VIDRO DE UMA FOLHA COM ABERTURA PARA FORA, FIXAÇÃO EM RECORTE PADRÃO NO VIDRO, ABERTURA EXTERNA POR CHAVE E INTERNA POR MAÇANETA TIPO L, COM MEMÓRIA MECÂNICA (DESTRAVA NO PRIMEIRO IMPULSO E SÓ VOLTA A TRAVAR APÓS SER ABERTA E FECHADA  NOVAMENTE), CORPO EM AÇO INOX ESCOVADO, ALIMENTAÇÃO ELÉTRICA: 12VCA. REF.: MODELO PV-90-1R-AF-L DA HDL OU SIMILAR.</t>
  </si>
  <si>
    <t>11.1.9.3</t>
  </si>
  <si>
    <t>ELE-0090</t>
  </si>
  <si>
    <t>FECHADURA ELÉTRICA DE SOBREPOR PARA PORTÃO DE MADEIRA OU METAL COM ABERTURA PARA DENTRO, CORPO EM AÇO PINTADO NA COR PRETA, COM MEMÓRIA MECÂNICA (DESTRAVA NO PRIMEIRO IMPULSO E SÓ VOLTA A TRAVAR APÓS SER ABERTA E FECHADA NOVAMENTE), ABERTURA INTERNA E POR CHAVE, ALIMENTAÇÃO ELÉTRICA: 12VCA. REF.: MODELO C90  DA HDL OU SIMILAR.</t>
  </si>
  <si>
    <t>11.1.9.4</t>
  </si>
  <si>
    <t>ELE-0091</t>
  </si>
  <si>
    <t>FONTE 127/220-12VCA, 500MA.  REF.: MODELO TRA-400 DA HDL OU SIMILAR.</t>
  </si>
  <si>
    <t>11.1.9.5</t>
  </si>
  <si>
    <t>ELE-0092</t>
  </si>
  <si>
    <t>FECHADURA ELETROIMÃ 12VC, FONTE CHAVEADA 12V-1A, BOTOEIRA SIMPLES S/ FIO, RECEPTOR 433MHZ - 110 / 220V E CONTROLE REMOTO 433MHZ + ACESSÓRIOS</t>
  </si>
  <si>
    <t>11.1.9.6</t>
  </si>
  <si>
    <t>ELE-0093</t>
  </si>
  <si>
    <t>KIT PORTEIRO ELETRÔNICO (INTERFONE), INSTALAÇÃO DE SOBREPOR, COMPOSTO DE UNIDADE INTERNA E UNIDADE EXTERNA, COM ALARME ANTIVIOLAÇÃO DO PAINEL EXTERNO, ADEQUADO PARA ACIONAMENTO DE FECHADURA 12VCA, ALIMENTAÇÃO ELÉTRICA: 127/220VCA, UNIDADE EXTERNA COM TETO PARA PROTEÇÃO CONTRA INTEMPÉRIES. REF.: MODELO F8NT – AZ01 DA HDL OU SIMILAR.</t>
  </si>
  <si>
    <t>11.1.9.7</t>
  </si>
  <si>
    <t>ELE-0094</t>
  </si>
  <si>
    <t>SISTEMA DE ALARME VISUAL E SONORO PARA BANHEIRO ACESSÍVEL, EM CONFORMIDADE COM A NORMA NBR 9050, FUNCIONAMENTO POR RÁDIO FREQUENCIA, COMPOSTO DE:
- UMA CENTRAL DE ALARME, COM COMPARTIMENTO QUEBRA- VIDRO PARA ABRIGAR CHAVE DA PORTA DO BANHEIRO, ALIMENTADO EM 127/220VCA, COM BATERIA 12VCC DE BACKUP, COM LED DE MONITORAMENTO E SISTEMA DE TESTE PARA INSPEÇÃO PERIÓDICA.
- UM  COMANDO REMOTO, À PROVA D'ÁGUA, ALIMENTAÇÃO POR BATERIA 12VCC, COM SINALIZAÇÃO FOSFORESCENTE. REF.: MODELO AE-08 DA ARCO OU SIMILAR.</t>
  </si>
  <si>
    <t>11.1.9.8</t>
  </si>
  <si>
    <t>ELE-0095</t>
  </si>
  <si>
    <t xml:space="preserve">CERCA ELÉTRICA COMPOSTA DE: 
- CENTRAL DE CERCA ELÉTRICA COM ATERRAMENTO ELETRÔNICO, ACOMPANHADA DE CONTROLE REMOTO E BATERIA 12V/ 7AH, CHOQUE PULSATIVO 8000V, CAPACIDADE PARA ELETRIFICAR CERCAS COM ATÉ 1.600 METROS LINEARES (BASEADO EM FIO DE AÇO GALVANIZADO DE 0,7MM DE DIÂMETRO). COM SUPERVISÃO DE CORTE DE FIO E ATERRAMENTO DA CERCA, COM 1 ENTRADA PARA SENSOR COM FIO NF, 1 SAÍDA PARA SIRENE, 1 SAÍDA PARA BATERIA, 1 SAÍDA NA OU NF PARA ALARME. ENERGIA MÁXIMA ARMAZENADA MENOR DE 5 JOULES. CHAVE LIGA/DESLIGA. ALIMENTAÇÃO 127/220V; 
- SIRENE 120DB, 12V; 
- HASTE COBREADA PARA ATERRAMENTO EXCLUSIVO COM DIÂMETRO DE 5/8” E COMPRIMENTO DE 2,4M; 
- FIO DE AÇO GALVANIZADO DE 0,7MM PARA CERCA ELÉTRICA; - HASTES DE ALUMÍNIO TIPO ESTRELA 75CM COM 4 ISOLADORES 15KV (ESPAÇAMENTO MÁXIMO DE 3M ENTRE HASTES); 
- HASTES DE ALUMÍNIO TIPO CANTONEIRA 75CM COM 8 ISOLADORES 15KV (ESPAÇAMENTO MÁXIMO DE 3M ENTRE HASTES); 
- MOLAS DE REPUXO; 
- PLACAS DE ADVERTÊNCIA EM ALUMÍNIO TAMANHO18X13CM COM OS DIZERES E GRAVURAS PADRONIZADOS IMPRESSOS: “PERIGO CERCA ELÉTRICA” (ESPAÇAMENTO MÁXIMO DE 5M ENTRE PLACAS); 
- CABO DE ALTA ISOLAÇÃO (15KV) PARA LIGAÇÃO DA CENTRAL À CERCA
</t>
  </si>
  <si>
    <t>11.1.9.9</t>
  </si>
  <si>
    <t>ELE-0096</t>
  </si>
  <si>
    <t>ACIONAMENTO MOTORIZADO PARA PORTÃO DE GARAGEM, COM DESTRAVAMENTO MANUAL EM CASO DE FALTA DE ENERGIA, PROTEÇÃO TÉRMICA DO MOTOR, 60 CICLOS/HORA, DESLIZANTE, PESO DO PORTÃO ATÉ 500KG, TAMANHO DA FOLHA ATÉ 3,5M,  POTÊNCIA DO MOTOR 1/2CV, ALIMENTAÇÃO ELÉTRICA 220V, BIFÁSICO, COM DOIS CONTROLES REMOTO</t>
  </si>
  <si>
    <t>11.1.9.10</t>
  </si>
  <si>
    <t>ELE-0097</t>
  </si>
  <si>
    <t>SINALEIRO DE GARAGEM VISUAL E SONORO, COM LEDS DE ALTO BRILHO, COM ALARME SONORO DE 80DB, ALIMENTAÇÃO ELÉTRICA EM 127/ 220V, COM PLACA DE AVISO COM OS DIZERES: “CUIDADO VEÍCULOS”</t>
  </si>
  <si>
    <t>11.1.9.11</t>
  </si>
  <si>
    <t>SENSOR DE PRESENÇA DE SOBREPOR DE TETO COM INTERRUPTOR AUTOMATICO, 3 FIOS, LENTE 360°, COM ARTUCULADOR, SEM FOTOCÉLULA. REF.:MODELO QA27 DA QUALITRONIX OU SIMILAR.</t>
  </si>
  <si>
    <t>11.1.9.12</t>
  </si>
  <si>
    <t>ELE-0099</t>
  </si>
  <si>
    <t>RENOVADOR DE AR PARA BANHEIRO, INCLUINDO TUBO FLEXÍVEL  -  TIPO  VENTOKIT</t>
  </si>
  <si>
    <t>11.1.9.13</t>
  </si>
  <si>
    <t>ELE-0100</t>
  </si>
  <si>
    <t>NOBREAK 12V 7A, BIVOLT, PROTEÇÃO INTERNA COM PTC E LED INDICADOR DE CARGA, INCLUSO A BATERIA. REF.: MODELO DA AGL OU SIMILAR.</t>
  </si>
  <si>
    <t>11.1.9.14</t>
  </si>
  <si>
    <t>ELE-0101</t>
  </si>
  <si>
    <t xml:space="preserve">CONTROLADOR DE ACESSO AGL CA25 </t>
  </si>
  <si>
    <t>11.1.9.15</t>
  </si>
  <si>
    <t>ELE-0102</t>
  </si>
  <si>
    <t>BOTOEIRA DUPLA AGL BT-D AGL</t>
  </si>
  <si>
    <t>11.1.9.16</t>
  </si>
  <si>
    <t>ELE-0103</t>
  </si>
  <si>
    <t xml:space="preserve">FONTE CC 12V/1A </t>
  </si>
  <si>
    <t>SUB-TOTAL DO ITEM 11.1.9</t>
  </si>
  <si>
    <t>11.1.10</t>
  </si>
  <si>
    <t>ENTRADA DE ENERGIA</t>
  </si>
  <si>
    <t>11.1.10.1</t>
  </si>
  <si>
    <t>PADRÃO DE ENTRADA DE ENERGIA, COM ENTRADA AÉREA E SAÍDA SUBTERRÂNEA, INCLUSIVE POSTE, CAIXA PARA MEDIDOR, DISJUNTOR, BARRAMENTO, ATERRAMENTO E ACESSÓRIOS, CONFORME NORMAS DA CONCESSIONÁRIA. NAS SEGUINTES DEMANDAS:</t>
  </si>
  <si>
    <t>11.1.10.1.1</t>
  </si>
  <si>
    <t>ED-20581</t>
  </si>
  <si>
    <t>A) DEMANDA DE ATÉ 15KVA</t>
  </si>
  <si>
    <t>11.1.10.1.2</t>
  </si>
  <si>
    <t>ED-20582</t>
  </si>
  <si>
    <t>B) DEMANDA DE ATÉ 15,1KVA ATÉ 23KVA</t>
  </si>
  <si>
    <t>11.1.10.1.3</t>
  </si>
  <si>
    <t>ED-20583</t>
  </si>
  <si>
    <t>C) DEMANDA DE ATÉ 23,1KVA ATÉ 27KVA</t>
  </si>
  <si>
    <t>11.1.10.1.4</t>
  </si>
  <si>
    <t>ED-20584</t>
  </si>
  <si>
    <t>D) DEMANDA DE ATÉ 27,1KVA ATÉ 38KVA</t>
  </si>
  <si>
    <t>SUB-TOTAL DO ITEM 11.1.10</t>
  </si>
  <si>
    <t>SUB-TOTAL DO ITEM 11.1</t>
  </si>
  <si>
    <t>11.2.1</t>
  </si>
  <si>
    <t>CABOS</t>
  </si>
  <si>
    <t>11.2.1.1</t>
  </si>
  <si>
    <t>11.80.20</t>
  </si>
  <si>
    <t>CABO LÓGICO UTP, CATEGORIA 5E, COM 4 PARES TRANÇADOS DE CONDUTORES DE COBRE COM SEÇÃO DE 24AWG,  NÃO BLINDADO, REVESTIMENTO EXTERNO NA COR AZUL, CLASSE CM, NÃO PROPAGANTE À CHAMA, COM IDENTIFICAÇÃO NO CABO EM INTERVALOS REGULARES DA MARCA DO FABRICANTE, SEÇÃO NOMINAL E CATEGORIA. REF: FURUKAWA OU SIMILAR</t>
  </si>
  <si>
    <t>11.2.1.2</t>
  </si>
  <si>
    <t>ED-48365</t>
  </si>
  <si>
    <t>CABO LÓGICO UTP, CATEGORIA 6, COM 4 PARES TRANÇADOS DE CONDUTORES DE COBRE COM SEÇÃO DE 23AWG,  NÃO BLINDADO, REVESTIMENTO EXTERNO NA COR VERMELHA, CLASSE CM, NÃO PROPAGANTE À CHAMA, COM IDENTIFICAÇÃO NO CABO EM INTERVALOS REGULARES DA MARCA DO FABRICANTE, SEÇÃO NOMINAL E CATEGORIA. REF: FURUKAWA OU SIMILAR.</t>
  </si>
  <si>
    <t>11.2.1.3</t>
  </si>
  <si>
    <t>CABO TELEFÔNICO PARA REDE INTERNA, COM CONDUTORES DE COBRE ELETROLÍTICO ESTANHADO, ISOLAÇÃO EM PVC, BLINDAGEM COM FITA DE POLIÉSTER ALUMINIZADA E FIO DRENO, COBERTURA EM PVC NA COR CINZA, NÚCLEO SECO, DIÂMETRO DOS CONDUTORES: 0,5MM, DESIGNAÇÃO: CI-50 - NÚMERO DE PARES:</t>
  </si>
  <si>
    <t>11.2.1.3.1</t>
  </si>
  <si>
    <t>A) 10 PARES</t>
  </si>
  <si>
    <t>11.2.1.3.2</t>
  </si>
  <si>
    <t>B) 20 PARES</t>
  </si>
  <si>
    <t>11.2.1.3.3</t>
  </si>
  <si>
    <t>C) 30 PARES</t>
  </si>
  <si>
    <t>11.2.1.4</t>
  </si>
  <si>
    <t>PATCH CORD UTP CAT5E, 4 PARES, COM BOTA DE PROTEÇÃO, TIA-568A. COMPRIMENTO E COR:</t>
  </si>
  <si>
    <t>11.2.1.4.1</t>
  </si>
  <si>
    <t>TEL-0001</t>
  </si>
  <si>
    <t>A) 2,5 METROS – AZUL</t>
  </si>
  <si>
    <t>11.2.1.4.2</t>
  </si>
  <si>
    <t>TEL-0002</t>
  </si>
  <si>
    <t>B) 1,5 METROS – VERDE</t>
  </si>
  <si>
    <t>11.2.1.4.3</t>
  </si>
  <si>
    <t>TEL-0003</t>
  </si>
  <si>
    <t>C) 1,5 METROS – VERMELHO</t>
  </si>
  <si>
    <t>11.2.1.5</t>
  </si>
  <si>
    <t>PATCH CORD UTP CAT6, 4 PARES, COM BOTA DE PROTEÇÃO, TIA-568A. COMPRIMENTO E COR:</t>
  </si>
  <si>
    <t>11.2.1.5.1</t>
  </si>
  <si>
    <t>ED-48372</t>
  </si>
  <si>
    <t>A) 3,0 METROS – CINZA</t>
  </si>
  <si>
    <t>11.2.1.5.2</t>
  </si>
  <si>
    <t>TEL-0004</t>
  </si>
  <si>
    <t>B) 1,5 METROS – AZUL</t>
  </si>
  <si>
    <t>11.2.1.6</t>
  </si>
  <si>
    <t>TEL-0005</t>
  </si>
  <si>
    <t xml:space="preserve">CABO HDMI – 10 METROS </t>
  </si>
  <si>
    <t>11.2.1.7</t>
  </si>
  <si>
    <t>TEL-0006</t>
  </si>
  <si>
    <t>CABO HDMI 25 METROS, COM CONECTORES HDMI MACHO NAS DUAS EXTREMIDADES.</t>
  </si>
  <si>
    <t>11.2.1.8</t>
  </si>
  <si>
    <t>TEL-0007</t>
  </si>
  <si>
    <t>CABO DE PAR TRANÇADO F/UTP BLINDADO, 4 PARES, CATEGORIA 5E. REF.: FURUKAWA OU EQUIVALENTE</t>
  </si>
  <si>
    <t>SUB-TOTAL DO ITEM 11.2.1</t>
  </si>
  <si>
    <t>11.2.2</t>
  </si>
  <si>
    <t>TOMADAS E ACESSÓRIOS</t>
  </si>
  <si>
    <t>11.2.2.1</t>
  </si>
  <si>
    <t>ED-5630</t>
  </si>
  <si>
    <t>11.2.2.2</t>
  </si>
  <si>
    <t>ED-5631</t>
  </si>
  <si>
    <t>11.2.2.3</t>
  </si>
  <si>
    <t>TEL-0008</t>
  </si>
  <si>
    <t>BLOCO PARA CONECTOR FÊMEA RJ45, KEYSTONE, NA COR BRANCA. REF.: QM99240.00 DA DUTOTEC OU SIMILAR.</t>
  </si>
  <si>
    <t>11.2.2.4</t>
  </si>
  <si>
    <t>TEL-0009</t>
  </si>
  <si>
    <t>PLUG/CONECTOR MACHO, RJ-45, CATEGORIA 5E, SEM BLINDAGEM, PARA CABOS UTP 4 PARES DE 22 A 26AWG, PADRÃO DE MONTAGEM T568A OU B.</t>
  </si>
  <si>
    <t>11.2.2.5</t>
  </si>
  <si>
    <t>TEL-0010</t>
  </si>
  <si>
    <t>PLUG/CONECTOR MACHO, RJ-45, CATEGORIA 6, SEM BLINDAGEM, PARA CABOS UTP 4 PARES DE 22 A 26AWG, PADRÃO DE MONTAGEM T568A OU B.</t>
  </si>
  <si>
    <t>11.2.2.6</t>
  </si>
  <si>
    <t>PLACA, SUPORTE, PARAFUSOS E ACESSÓRIOS PARA INSTALAÇÃO DE UMA TOMADA RJ45, CATEGORIA 5E E/OU 6, EM CONDULETE:</t>
  </si>
  <si>
    <t>11.2.2.6.1</t>
  </si>
  <si>
    <t>TEL-0012</t>
  </si>
  <si>
    <t>A) 1” TRAMONTINA REF.: 56117/017</t>
  </si>
  <si>
    <t>11.2.2.7</t>
  </si>
  <si>
    <t>PLACA, SUPORTE, PARAFUSOS E ACESSÓRIOS PARA INSTALAÇÃO DE DUAS TOMADAS RJ45, CATEGORIA 5E E/OU 6, EM CONDULETE:</t>
  </si>
  <si>
    <t>11.2.2.7.1</t>
  </si>
  <si>
    <t>TEL-0014</t>
  </si>
  <si>
    <t>A) 1” TRAMONTINA REF.: 56115/018</t>
  </si>
  <si>
    <t>11.2.2.8</t>
  </si>
  <si>
    <t>ED-48367</t>
  </si>
  <si>
    <t>CERTIFICAÇÃO DE CABEAMENTO ESTRUTURADO, CATEGORIA 5E, DE PONTO A PONTO, CONFORME NORMA ANSI/TIA/EIA 568 (SEQUENCIA DE MONTAGEM, COMPRIMENTO, NEXT, ATENUAÇÃO, PERDA DE RETORNO, ATRASO DE PROPAGAÇÃO, ETC.)</t>
  </si>
  <si>
    <t>11.2.2.9</t>
  </si>
  <si>
    <t>ED-48368</t>
  </si>
  <si>
    <t>CERTIFICAÇÃO DE CABEAMENTO ESTRUTURADO, CATEGORIA 6, DE PONTO A PONTO, CONFORME NORMA ANSI/TIA/EIA 568 (SEQUENCIA DE MONTAGEM, COMPRIMENTO, NEXT, ATENUAÇÃO, PERDA DE RETORNO, ATRASO DE PROPAGAÇÃO, ETC.)</t>
  </si>
  <si>
    <t>SUB-TOTAL DO ITEM 11.2.2</t>
  </si>
  <si>
    <t>11.2.3</t>
  </si>
  <si>
    <t>RACK  E ACESSÓRIOS</t>
  </si>
  <si>
    <t>11.2.3.1</t>
  </si>
  <si>
    <t>RACK METÁLICO FECHADO DE PISO. PADRÃO 19”. PORTA DE VIDRO TEMPERADO COM FECHADURA, ESTRUTURA EM CHAPA DE AÇO 1,5MM. FUNDO, TETO E LATERAIS EM CHAPA METÁLICA REMOVÍVEIS. ABERTURAS DESTACÁVEIS NO TETO E NA BASE PARA PASSAGEM DE CABOS. PÉS NIVELADORES. PINTURA ELETROSTÁTICA EPÓXI-PÓ  NA COR PRETA, BEGE OU CINZA. PROFUNDIDADE: 570MM. CAPACIDADE:</t>
  </si>
  <si>
    <t>11.2.3.1.1</t>
  </si>
  <si>
    <t>TEL-0015</t>
  </si>
  <si>
    <t>A) 16U</t>
  </si>
  <si>
    <t>11.2.3.1.2</t>
  </si>
  <si>
    <t>TEL-0016</t>
  </si>
  <si>
    <t>B) 20U</t>
  </si>
  <si>
    <t>11.2.3.1.3</t>
  </si>
  <si>
    <t>TEL-0017</t>
  </si>
  <si>
    <t>C) 24U</t>
  </si>
  <si>
    <t>11.2.3.1.4</t>
  </si>
  <si>
    <t>TEL-0018</t>
  </si>
  <si>
    <t>D) 32U</t>
  </si>
  <si>
    <t>11.2.3.2</t>
  </si>
  <si>
    <t>TEL-0020</t>
  </si>
  <si>
    <t>RACK DE COLUNA ABERTO 36U COM GUIA LATERAL</t>
  </si>
  <si>
    <t>11.2.3.3</t>
  </si>
  <si>
    <t>TEL-0021</t>
  </si>
  <si>
    <t>GABINETE METÁLICO FECHADO (BRACKET), PARA FIXAÇÃO EM PAREDE. PADRÃO 19”. PORTA DE ACRÍLICO TRANSPARENTE COM FECHADURA, ESTRUTURA EM CHAPA DE AÇO 0,75MM. FUNDO, TETO E LATERAIS EM CHAPA METÁLICA. LATERAIS REMOVÍVEIS. ABERTURAS NO TETO E NA BASE PARA PASSAGEM DE CABOS. PINTURA ELETROSTÁTICA EPÓXI-PÓ  NA COR PRETA, BEGE OU CINZA. PROFUNDIDADE: 570MM. CAPACIDADE: 12U</t>
  </si>
  <si>
    <t>11.2.3.4</t>
  </si>
  <si>
    <t>ED-48377</t>
  </si>
  <si>
    <t>ORGANIZADOR DE CABOS FECHADO DE 1U PARA RACK 19", PROFUNDIDADE 50MM.</t>
  </si>
  <si>
    <t>11.2.3.5</t>
  </si>
  <si>
    <t>BANDEJA FIXA PARA RACK FECHADO, PADRÃO 19”, COM QUATRO PONTOS DE FIXAÇÃO. PROFUNDIDADE:</t>
  </si>
  <si>
    <t>11.2.3.5.1</t>
  </si>
  <si>
    <t>TEL-0022</t>
  </si>
  <si>
    <t>A) 400MM</t>
  </si>
  <si>
    <t>11.2.3.5.2</t>
  </si>
  <si>
    <t>TEL-0023</t>
  </si>
  <si>
    <t>B) 500MM</t>
  </si>
  <si>
    <t>TEL-0024</t>
  </si>
  <si>
    <t>BANDEJA FIXA PARA RACK FECHADO, PADRÃO 19'', COM FIXAÇÃO APENAS NA PARTE FRONTAL</t>
  </si>
  <si>
    <t>11.2.3.6</t>
  </si>
  <si>
    <t>ED-48375</t>
  </si>
  <si>
    <t>RÉGUA/CALHA COM 8 TOMADAS (2P+T), COM FUSÍVEL DE PROTEÇÃO, PARA FIXAÇÃO NO RACK DE 19" (1U), CONFORME NBR-14136</t>
  </si>
  <si>
    <t>11.2.3.7</t>
  </si>
  <si>
    <t>SISTEMA DE VENTILAÇÃO PARA RACK OU BRACKET PADRÃO 19”, COMPOSTO DE VENTILADORES, CHAVE LIGA/DESLIGA, FUSÍVEL DE PROTEÇÃO E CHAVE COMUTADORA 127/220V, COM:</t>
  </si>
  <si>
    <t>11.2.3.7.1</t>
  </si>
  <si>
    <t>TEL-0025</t>
  </si>
  <si>
    <t>A) DOIS VENTILADORES</t>
  </si>
  <si>
    <t>11.2.3.8</t>
  </si>
  <si>
    <t>TEL-0026</t>
  </si>
  <si>
    <t>KIT DE FIXAÇÃO COM: PORCA GAIOLA M5, PARAFUSO PHILIPS M5X12 E ARRUELA PACOTE COM 10 UNIDADES</t>
  </si>
  <si>
    <t>11.2.3.9</t>
  </si>
  <si>
    <t>PATCH PANEL, CATEGORIA 5E, COM 24 PORTAS. PADRÃO 19”. ALTURA 1U. ESTRUTURA EM AÇO NA COR PRETA. CONECTORES FRONTAL PADRÃO RJ45 E TRASEIRO 110IDC PARA CONDUTORES DE 22 A 26AWG,  FORNECIDO COM PARAFUSOS E ARRUELAS PARA FIXAÇÃO, COM GUIA TRASEIRO PARA ORGANIZAÇÃO DOS CABOS.</t>
  </si>
  <si>
    <t>11.2.3.10</t>
  </si>
  <si>
    <t>PATCH PANEL, CATEGORIA 6, COM 24 PORTAS. PADRÃO 19”.ALTURA 1U. ESTRUTURA EM AÇO NA COR PRETA. CONECTORES FRONTAL PADRÃO RJ45 E TRASEIRO 110IDC PARA CONDUTORES DE 22 A 26AWG,  FORNECIDO COM PARAFUSOS E ARRUELAS PARA FIXAÇÃO, COM GUIA TRASEIRO PARA ORGANIZAÇÃO DOS CABOS.</t>
  </si>
  <si>
    <t>11.2.3.11</t>
  </si>
  <si>
    <t>TEL-0027</t>
  </si>
  <si>
    <t>VOICE PANEL, CATEGORIA 3, COM 30 PORTAS. PADRÃO 19”. ALTURA 1U. ESTRUTURA EM AÇO NA COR PRETA. CONECTORES FRONTAL PADRÃO RJ45 COMPATIVEL COM RJ11 E TRASEIRO 110IDC PARA CONDUTORES DE 22 A 26 AWG</t>
  </si>
  <si>
    <t>11.2.3.12</t>
  </si>
  <si>
    <t>TEL-0028</t>
  </si>
  <si>
    <t>VOICE PANEL, CATEGORIA 3, COM 50 PORTAS. PADRÃO 19”. ALTURA 1U. REF.: FURUKAWA OU EQUIVALENTE</t>
  </si>
  <si>
    <t>11.2.3.13</t>
  </si>
  <si>
    <t>ED-48378</t>
  </si>
  <si>
    <t>TAMPA CEGA DE 1U PARA RACK 19"</t>
  </si>
  <si>
    <t>SUB-TOTAL DO ITEM 11.2.3</t>
  </si>
  <si>
    <t>11.2.4</t>
  </si>
  <si>
    <t>CAIXAS TELEFÔNICAS E ACESSÓRIOS</t>
  </si>
  <si>
    <t>11.2.4.1</t>
  </si>
  <si>
    <t>CAIXA TELEFÔNICA PADRÃO TELEBRAS, EM CHAPA METÁLICA, COM FUNDO DE MADEIRA DE 2CM, PORTA COM DOBRADIÇA E FECHADURA. INSTALAÇÃO DE SOBREPOR. DIMENSÕES:</t>
  </si>
  <si>
    <t>11.2.4.1.1</t>
  </si>
  <si>
    <t>A) 20X20X12CM (Nº 2)</t>
  </si>
  <si>
    <t>11.2.4.1.2</t>
  </si>
  <si>
    <t>B) 40X40X12CM (Nº 3)</t>
  </si>
  <si>
    <t>11.2.4.1.3</t>
  </si>
  <si>
    <t>D) 60X60X12CM (Nº 4)</t>
  </si>
  <si>
    <t>11.2.4.2</t>
  </si>
  <si>
    <t>11.82.21</t>
  </si>
  <si>
    <t>BLOCO DE LIGAÇÃO INTERNA TIPO BLI-10 PARES COM BASTIDOR TIPO CALHA OU CANALETA</t>
  </si>
  <si>
    <t>11.2.4.3</t>
  </si>
  <si>
    <t>TEL-0029</t>
  </si>
  <si>
    <t>BLOCO TERMINAL DE ENGATE RÁPIDO M10 B IDC COM CONTATO DE CONEXÃO PERMANENTE 10 PARES</t>
  </si>
  <si>
    <t>11.2.4.4</t>
  </si>
  <si>
    <t>BASTIDOR TIPO CALHA PARA BLOCO TERMINAL IDC M10 B. NÚMERO DE BLOCOS:</t>
  </si>
  <si>
    <t>11.2.4.4.1</t>
  </si>
  <si>
    <t>TEL-0030</t>
  </si>
  <si>
    <t>A) 1 BLOCO</t>
  </si>
  <si>
    <t>11.2.4.4.2</t>
  </si>
  <si>
    <t>TEL-0031</t>
  </si>
  <si>
    <t>B) 2 BLOCOS</t>
  </si>
  <si>
    <t>11.2.4.4.3</t>
  </si>
  <si>
    <t>TEL-0032</t>
  </si>
  <si>
    <t>C) 3 BLOCOS</t>
  </si>
  <si>
    <t>11.2.4.4.4</t>
  </si>
  <si>
    <t>TEL-0033</t>
  </si>
  <si>
    <t>D) 5 BLOCOS</t>
  </si>
  <si>
    <t>SUB-TOTAL DO ITEM 11.2.4</t>
  </si>
  <si>
    <t>SUB-TOTAL DO ITEM 11.2</t>
  </si>
  <si>
    <t>11.3.1</t>
  </si>
  <si>
    <t>INS-0001</t>
  </si>
  <si>
    <t>RELOCAÇÃO DE LUMINÁRIA EMBUTIDA EM FORRO COM APROVEITAMENTO DE MATERIAL (INCLUI MARCAÇÃO, CORTE DO FORRO NA NOVA LOCAÇÃO E MÃO DE OBRA ELÉTRICA).</t>
  </si>
  <si>
    <t>PT</t>
  </si>
  <si>
    <t>11.3.2</t>
  </si>
  <si>
    <t>INS-0002</t>
  </si>
  <si>
    <t>RELOCAÇÃO DE LUMINÁRIA DE SOBREPOR COM APROVEITAMENTO DE MATERIAL (MÃO DE OBRA ELÉTRICA).</t>
  </si>
  <si>
    <t>11.3.3</t>
  </si>
  <si>
    <t>INS-0003</t>
  </si>
  <si>
    <t>RELOCAÇÃO DE INTERRUPTOR COM INSTALAÇÃO APARENTE COM APROVEITAMENTO DE MATERIAL (MÃO DE OBRA ELÉTRICA).</t>
  </si>
  <si>
    <t>11.3.4</t>
  </si>
  <si>
    <t>INS-0004</t>
  </si>
  <si>
    <t>RELOCAÇÃO DE TOMADA ELÉTRICA COM INSTALAÇÃO APARENTE COM APROVEITAMENTO DE MATERIAL (MÃO DE OBRA ELÉTRICA).</t>
  </si>
  <si>
    <t>11.3.5</t>
  </si>
  <si>
    <t>INS-0005</t>
  </si>
  <si>
    <t>RELOCAÇÃO DE PONTO TELEFÔNICO COM INSTALAÇÃO APARENTE COM APROVEITAMENTO DE MATERIAL (MÃO DE OBRA ELÉTRICA).</t>
  </si>
  <si>
    <t>11.3.6</t>
  </si>
  <si>
    <t>INS-0006</t>
  </si>
  <si>
    <t>RELOCAÇÃO DE PONTO DE LÓGICA COM INSTALAÇÃO APARENTE COM APROVEITAMENTO DE MATERIAL (MÃO DE OBRA ELÉTRICA).</t>
  </si>
  <si>
    <t>11.3.7</t>
  </si>
  <si>
    <t>INS-0007</t>
  </si>
  <si>
    <t>DESMONTAGEM E ARMAZENAMENTO ADEQUADO DE INFRAESTRUTURA EXISTENTE (ELETRODUTO, CANALETA E ACESSÓRIOS) E O RESPECTIVO CABEAMENTO (CABOS ELÉTRICOS, DE TELEFONIA OU DE LÓGICA)</t>
  </si>
  <si>
    <t>11.3.8</t>
  </si>
  <si>
    <t>INS-0008</t>
  </si>
  <si>
    <t>DESMONTAGEM E ARMAZENAMENTO ADEQUADO DE PONTO ELÉTRICO (INTERRUPTOR, TOMADA ELÉTRICA, TOMADA DE TELECOMUNICAÇÕES, LUMINÁRIA, PROJETOR, ETC.)</t>
  </si>
  <si>
    <t>11.3.9</t>
  </si>
  <si>
    <t>INS-0009</t>
  </si>
  <si>
    <t>ADAPTAÇÃO DE QUADRO DE ENERGIA EXISTENTE PARA SER CAIXA DE PASSAGEM, INCLUINDO: IDENTIFICAÇÃO DOS CIRCUITOS EXISTENTES, EMENDA DOS CABOS EXISTENTES COM OS NOVOS, DESMONTAGEM DE DISJUNTORES, BARRAMENTOS E OUTROS ITENS QUE SERÃO RETIRADOS.</t>
  </si>
  <si>
    <t>11.3.10</t>
  </si>
  <si>
    <t>INS-0010</t>
  </si>
  <si>
    <t>DESMONTAGEM E ARMAZENAMENTO ADEQUADO DE QUADRO DE ENERGIA ELÉTRICA</t>
  </si>
  <si>
    <t>11.3.11</t>
  </si>
  <si>
    <t>INS-0011</t>
  </si>
  <si>
    <t>MÃO DE OBRA PARA EQUILÍBRIO E BALANCEAMENTO DA DISTRIBUIÇÃO DE CARGAS ELÉTRICAS ENTRE FASES DE QUADRO DE DISTRIBUIÇÃO, INCLUI: MEDIÇÃO DA CORRENTE E TENSÃO EM TODOS OS CIRCUITOS, AVALIAÇÃO E DEFINIÇÃO DAS PROVIDÊNCIAS NECESSÁRIAS, INSTALAÇÃO DE NOVOS DISJUNTORES, REMANEJAMENTO DE CIRCUITOS, IDENTIFICAÇÃO DAS ALTERAÇÕES E ELABORAÇÃO DE NOVO DIAGRAMA DO QUADRO (MÃO DE OBRA ELÉTRICA).</t>
  </si>
  <si>
    <t>11.3.12</t>
  </si>
  <si>
    <t>INS-0012</t>
  </si>
  <si>
    <t>ADAPTAÇÃO DE CAIXA DE DISTRIBUIÇÃO DE TELEFONIA PARA SER CAIXA DE PASSAGEM, INCLUINDO: IDENTIFICAÇÃO DOS CABOS EXISTENTES, EMENDA DOS CABOS EXISTENTES COM OS NOVOS, DESMONTAGEM BLOCOS TERMINAIS E OUTROS ITENS QUE SERÃO RETIRADOS.</t>
  </si>
  <si>
    <t>11.3.13</t>
  </si>
  <si>
    <t>02.21.20</t>
  </si>
  <si>
    <t>REMOÇÃO DE PADRÃO DE ENERGIA ELÉTRICA</t>
  </si>
  <si>
    <t>11.3.14</t>
  </si>
  <si>
    <t>02.21.05</t>
  </si>
  <si>
    <t>DESMONTAGEM DE LUMINÁRIA: RETIRAR DUAS BASES 2/4 PINOS: LÂMPADAS FLUORESCENTES COMPACTAS INTEGRADA 20W – 127/220V - BASE E27.</t>
  </si>
  <si>
    <t>11.3.15</t>
  </si>
  <si>
    <t>INS-0014</t>
  </si>
  <si>
    <t>REVISÃO DE ILUMINAÇÃO: VERIFICAR O FUNCIONAMENTO DOS PONTOS DE ILUMINAÇÃO INTERNA E EXTERNA DE TODA A EDIFICAÇÃO, IDENTIFICAR PONTOS COM DEFEITO E PROVIDÊNCIAS PARA SOLUÇÃO (LÂMPADAS, REATORES, RELÉS FOTOELÉTRICOS, INTERRUPTORES, ETC.).</t>
  </si>
  <si>
    <t>11.3.16</t>
  </si>
  <si>
    <t>INS-0015</t>
  </si>
  <si>
    <t>REVISÃO DE TOMADA ELÉTRICA: VERIFICAR O FUNCIONAMENTO DO PONTO DE TOMADA ELÉTRICA, IDENTIFICAR O DEFEITO E PROVIDENCIAR A SOLUÇÃO (TOMADAS, DISJUNTORES, FIAÇÃO, ETC.).</t>
  </si>
  <si>
    <t>11.3.17</t>
  </si>
  <si>
    <t>INS-0016</t>
  </si>
  <si>
    <t>REVISÃO DE TOMADA DE TELECOMUNICAÇÃO: VERIFICAR O FUNCIONAMENTO DO PONTO DE TELEFONIA OU DE LÓGICA, IDENTIFICAR O DEFEITO E PROVIDENCIAR A SOLUÇÃO (TOMADAS, CABEAMENTO, CONEXÕES, ETC.).</t>
  </si>
  <si>
    <t>11.3.18</t>
  </si>
  <si>
    <t>INS-0020</t>
  </si>
  <si>
    <t>LANÇAMENTO DE CABOS ATÉ O NOVO QUADRO DE DISTRIBUIÇÃO</t>
  </si>
  <si>
    <t>11.3.19</t>
  </si>
  <si>
    <t>INS-0021</t>
  </si>
  <si>
    <t>MÃO DE OBRA PARA ABERTURA DE FUROS E RASGOS PARA MONTAGEM DE  CAIXAS PEQUENAS DE INSPEÇÃO DE ATERRAMENTO E POSTERIOR RECOMPOSIÇÃO E ACABAMENTO</t>
  </si>
  <si>
    <t>11.3.20</t>
  </si>
  <si>
    <t>INS-0022</t>
  </si>
  <si>
    <t>MÃO DE OBRA PARA RETIRADA, LIMPEZA, ARMAZENAGEM E DESCARTE DE CABOS DE REDE, CABOS ELÉTRICOS, CAIXAS DE PVC DE SOBREPOR COM TOMADAS ELÉTRICAS E CONECTORES RJ45</t>
  </si>
  <si>
    <t>11.3.21</t>
  </si>
  <si>
    <t>INS-0023</t>
  </si>
  <si>
    <t>MÃO DE OBRA PARA ACOMPANHAMENTO E RESOLUÇÃO DE PROBLEMAS RELATIVOS AO FUNCIONAMENTO DAS LINHAS TELEFÔNICAS.</t>
  </si>
  <si>
    <t>11.3.22</t>
  </si>
  <si>
    <t>ED-3123</t>
  </si>
  <si>
    <t>AS BUILT DE PROJETOS COM ÁREA ATE 10.000M²</t>
  </si>
  <si>
    <t>SUB-TOTAL DO ITEM 11.3</t>
  </si>
  <si>
    <t>X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</si>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</sst>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68" formatCode="&quot; R$&quot;* #,##0.00\ ;&quot;-R$&quot;* #,##0.00\ ;&quot; R$&quot;* \-#\ ;@\ "/>
    <numFmt numFmtId="169" formatCode="0.0000"/>
  </numFmts>
  <fonts count="18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sz val="14"/>
      <color rgb="FF000000"/>
      <name val="Arial Narrow"/>
      <family val="2"/>
      <charset val="1"/>
    </font>
    <font>
      <sz val="12"/>
      <color rgb="FF000000"/>
      <name val="Century Gothic"/>
      <family val="2"/>
      <charset val="1"/>
    </font>
    <font>
      <sz val="12"/>
      <color rgb="FF000000"/>
      <name val="Calibri"/>
      <family val="2"/>
      <charset val="1"/>
    </font>
    <font>
      <sz val="12"/>
      <name val="Century Gothic"/>
      <family val="2"/>
      <charset val="1"/>
    </font>
    <font>
      <sz val="12"/>
      <color theme="0"/>
      <name val="Arial Narrow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D0CECE"/>
        <bgColor rgb="FFC5E0B4"/>
      </patternFill>
    </fill>
    <fill>
      <patternFill patternType="solid">
        <fgColor rgb="FFFFFF00"/>
        <bgColor rgb="FFE7E6E6"/>
      </patternFill>
    </fill>
    <fill>
      <patternFill patternType="solid">
        <fgColor rgb="FFC5E0B4"/>
        <bgColor rgb="FFD0CECE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7E6E6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6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5" fillId="0" borderId="0" applyBorder="0" applyProtection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0" fontId="3" fillId="0" borderId="0"/>
    <xf numFmtId="0" fontId="3" fillId="0" borderId="0"/>
  </cellStyleXfs>
  <cellXfs count="94">
    <xf numFmtId="0" fontId="0" fillId="0" borderId="0" xfId="0"/>
    <xf numFmtId="0" fontId="12" fillId="0" borderId="0" xfId="0" applyFont="1" applyAlignment="1">
      <alignment vertical="center" wrapText="1" shrinkToFit="1"/>
    </xf>
    <xf numFmtId="0" fontId="8" fillId="3" borderId="2" xfId="0" applyFont="1" applyFill="1" applyBorder="1" applyAlignment="1">
      <alignment vertical="center" wrapText="1" shrinkToFit="1"/>
    </xf>
    <xf numFmtId="0" fontId="8" fillId="3" borderId="4" xfId="0" applyFont="1" applyFill="1" applyBorder="1" applyAlignment="1">
      <alignment horizontal="center" vertical="center" wrapText="1" shrinkToFit="1"/>
    </xf>
    <xf numFmtId="0" fontId="8" fillId="3" borderId="4" xfId="0" applyFont="1" applyFill="1" applyBorder="1" applyAlignment="1">
      <alignment horizontal="left" vertical="center" wrapText="1" shrinkToFit="1"/>
    </xf>
    <xf numFmtId="0" fontId="8" fillId="3" borderId="4" xfId="0" applyFont="1" applyFill="1" applyBorder="1" applyAlignment="1">
      <alignment vertical="center" wrapText="1" shrinkToFit="1"/>
    </xf>
    <xf numFmtId="0" fontId="8" fillId="3" borderId="4" xfId="2" applyNumberFormat="1" applyFont="1" applyFill="1" applyBorder="1" applyAlignment="1" applyProtection="1">
      <alignment horizontal="center" vertical="center" wrapText="1" shrinkToFit="1"/>
    </xf>
    <xf numFmtId="0" fontId="13" fillId="3" borderId="6" xfId="2" applyNumberFormat="1" applyFont="1" applyFill="1" applyBorder="1" applyAlignment="1" applyProtection="1">
      <alignment vertical="center" wrapText="1" shrinkToFit="1"/>
    </xf>
    <xf numFmtId="0" fontId="9" fillId="3" borderId="2" xfId="0" applyFont="1" applyFill="1" applyBorder="1" applyAlignment="1">
      <alignment vertical="center" wrapText="1" shrinkToFit="1"/>
    </xf>
    <xf numFmtId="0" fontId="8" fillId="3" borderId="6" xfId="0" applyFont="1" applyFill="1" applyBorder="1" applyAlignment="1">
      <alignment horizontal="center" vertical="center" wrapText="1" shrinkToFit="1"/>
    </xf>
    <xf numFmtId="0" fontId="10" fillId="0" borderId="5" xfId="25" applyFont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169" fontId="6" fillId="3" borderId="6" xfId="0" applyNumberFormat="1" applyFont="1" applyFill="1" applyBorder="1" applyAlignment="1">
      <alignment vertical="center" wrapText="1" shrinkToFit="1"/>
    </xf>
    <xf numFmtId="0" fontId="6" fillId="3" borderId="2" xfId="0" applyFont="1" applyFill="1" applyBorder="1" applyAlignment="1">
      <alignment horizontal="left" vertical="center" wrapText="1" shrinkToFit="1"/>
    </xf>
    <xf numFmtId="0" fontId="7" fillId="0" borderId="4" xfId="25" applyFont="1" applyBorder="1" applyAlignment="1">
      <alignment horizontal="center" vertical="center" wrapText="1" shrinkToFit="1"/>
    </xf>
    <xf numFmtId="0" fontId="10" fillId="3" borderId="4" xfId="0" applyFont="1" applyFill="1" applyBorder="1" applyAlignment="1">
      <alignment vertical="center" wrapText="1" shrinkToFit="1"/>
    </xf>
    <xf numFmtId="0" fontId="7" fillId="0" borderId="4" xfId="2" applyNumberFormat="1" applyFont="1" applyBorder="1" applyAlignment="1" applyProtection="1">
      <alignment horizontal="center" vertical="center" wrapText="1" shrinkToFit="1"/>
    </xf>
    <xf numFmtId="0" fontId="6" fillId="0" borderId="6" xfId="0" applyFont="1" applyBorder="1" applyAlignment="1">
      <alignment vertical="center" wrapText="1" shrinkToFit="1"/>
    </xf>
    <xf numFmtId="0" fontId="9" fillId="3" borderId="3" xfId="0" applyFont="1" applyFill="1" applyBorder="1" applyAlignment="1">
      <alignment vertical="center" wrapText="1" shrinkToFit="1"/>
    </xf>
    <xf numFmtId="0" fontId="6" fillId="3" borderId="3" xfId="0" applyFont="1" applyFill="1" applyBorder="1" applyAlignment="1">
      <alignment horizontal="center" vertical="center" wrapText="1" shrinkToFi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left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0" fontId="15" fillId="0" borderId="3" xfId="0" applyFont="1" applyBorder="1" applyAlignment="1" applyProtection="1">
      <alignment vertical="center" wrapText="1" shrinkToFit="1"/>
      <protection locked="0"/>
    </xf>
    <xf numFmtId="168" fontId="10" fillId="0" borderId="3" xfId="2" applyNumberFormat="1" applyFont="1" applyBorder="1" applyAlignment="1" applyProtection="1">
      <alignment horizontal="right" vertical="center" wrapText="1" shrinkToFit="1"/>
    </xf>
    <xf numFmtId="168" fontId="10" fillId="0" borderId="3" xfId="1" applyNumberFormat="1" applyFont="1" applyBorder="1" applyAlignment="1" applyProtection="1">
      <alignment horizontal="right" vertical="center" wrapText="1" shrinkToFit="1"/>
    </xf>
    <xf numFmtId="2" fontId="6" fillId="3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Font="1" applyBorder="1" applyAlignment="1">
      <alignment horizontal="left" vertical="center" wrapText="1" shrinkToFit="1"/>
    </xf>
    <xf numFmtId="0" fontId="6" fillId="0" borderId="3" xfId="0" applyFont="1" applyBorder="1" applyAlignment="1">
      <alignment vertical="center" wrapText="1" shrinkToFit="1"/>
    </xf>
    <xf numFmtId="2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3" xfId="0" applyFont="1" applyBorder="1" applyAlignment="1">
      <alignment vertical="center" wrapText="1" shrinkToFit="1"/>
    </xf>
    <xf numFmtId="0" fontId="6" fillId="3" borderId="3" xfId="0" applyFont="1" applyFill="1" applyBorder="1" applyAlignment="1">
      <alignment vertical="center" wrapText="1" shrinkToFit="1"/>
    </xf>
    <xf numFmtId="0" fontId="14" fillId="3" borderId="3" xfId="0" applyFont="1" applyFill="1" applyBorder="1" applyAlignment="1">
      <alignment vertical="center" wrapText="1" shrinkToFit="1"/>
    </xf>
    <xf numFmtId="0" fontId="15" fillId="3" borderId="3" xfId="0" applyFont="1" applyFill="1" applyBorder="1" applyAlignment="1" applyProtection="1">
      <alignment vertical="center" wrapText="1" shrinkToFit="1"/>
      <protection locked="0"/>
    </xf>
    <xf numFmtId="0" fontId="14" fillId="3" borderId="3" xfId="0" applyFont="1" applyFill="1" applyBorder="1" applyAlignment="1">
      <alignment horizontal="center" vertical="center" wrapText="1" shrinkToFit="1"/>
    </xf>
    <xf numFmtId="2" fontId="6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168" fontId="10" fillId="3" borderId="3" xfId="2" applyNumberFormat="1" applyFont="1" applyFill="1" applyBorder="1" applyAlignment="1" applyProtection="1">
      <alignment horizontal="right" vertical="center" wrapText="1" shrinkToFit="1"/>
    </xf>
    <xf numFmtId="168" fontId="10" fillId="3" borderId="3" xfId="1" applyNumberFormat="1" applyFont="1" applyFill="1" applyBorder="1" applyAlignment="1" applyProtection="1">
      <alignment horizontal="right" vertical="center" wrapText="1" shrinkToFit="1"/>
    </xf>
    <xf numFmtId="0" fontId="6" fillId="3" borderId="7" xfId="0" applyFont="1" applyFill="1" applyBorder="1" applyAlignment="1">
      <alignment horizontal="left" vertical="center" wrapText="1" shrinkToFit="1"/>
    </xf>
    <xf numFmtId="0" fontId="6" fillId="3" borderId="7" xfId="0" applyFont="1" applyFill="1" applyBorder="1" applyAlignment="1">
      <alignment horizontal="center" vertical="center" wrapText="1" shrinkToFit="1"/>
    </xf>
    <xf numFmtId="0" fontId="6" fillId="3" borderId="7" xfId="0" applyFont="1" applyFill="1" applyBorder="1" applyAlignment="1">
      <alignment vertical="center" wrapText="1" shrinkToFit="1"/>
    </xf>
    <xf numFmtId="0" fontId="14" fillId="3" borderId="7" xfId="0" applyFont="1" applyFill="1" applyBorder="1" applyAlignment="1">
      <alignment horizontal="center" vertical="center" wrapText="1" shrinkToFit="1"/>
    </xf>
    <xf numFmtId="0" fontId="7" fillId="5" borderId="3" xfId="0" applyFont="1" applyFill="1" applyBorder="1" applyAlignment="1">
      <alignment horizontal="left" vertical="center" wrapText="1" shrinkToFit="1"/>
    </xf>
    <xf numFmtId="0" fontId="7" fillId="5" borderId="1" xfId="0" applyFont="1" applyFill="1" applyBorder="1" applyAlignment="1">
      <alignment horizontal="center" vertical="center" wrapText="1" shrinkToFit="1"/>
    </xf>
    <xf numFmtId="0" fontId="9" fillId="5" borderId="1" xfId="0" applyFont="1" applyFill="1" applyBorder="1" applyAlignment="1">
      <alignment horizontal="right" vertical="center" wrapText="1" shrinkToFit="1"/>
    </xf>
    <xf numFmtId="2" fontId="7" fillId="5" borderId="1" xfId="0" applyNumberFormat="1" applyFont="1" applyFill="1" applyBorder="1" applyAlignment="1">
      <alignment horizontal="center" vertical="center" wrapText="1" shrinkToFit="1"/>
    </xf>
    <xf numFmtId="2" fontId="7" fillId="5" borderId="1" xfId="0" applyNumberFormat="1" applyFont="1" applyFill="1" applyBorder="1" applyAlignment="1" applyProtection="1">
      <alignment horizontal="center" vertical="center" wrapText="1" shrinkToFit="1"/>
      <protection locked="0"/>
    </xf>
    <xf numFmtId="168" fontId="10" fillId="5" borderId="1" xfId="2" applyNumberFormat="1" applyFont="1" applyFill="1" applyBorder="1" applyAlignment="1" applyProtection="1">
      <alignment horizontal="right" vertical="center" wrapText="1" shrinkToFit="1"/>
    </xf>
    <xf numFmtId="168" fontId="9" fillId="5" borderId="3" xfId="2" applyNumberFormat="1" applyFont="1" applyFill="1" applyBorder="1" applyAlignment="1" applyProtection="1">
      <alignment horizontal="right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left" vertical="center" wrapText="1" shrinkToFit="1"/>
    </xf>
    <xf numFmtId="0" fontId="10" fillId="3" borderId="3" xfId="0" applyFont="1" applyFill="1" applyBorder="1" applyAlignment="1">
      <alignment horizontal="center" vertical="center" wrapText="1" shrinkToFit="1"/>
    </xf>
    <xf numFmtId="0" fontId="9" fillId="3" borderId="3" xfId="0" applyFont="1" applyFill="1" applyBorder="1" applyAlignment="1">
      <alignment horizontal="center" vertical="center" wrapText="1" shrinkToFit="1"/>
    </xf>
    <xf numFmtId="168" fontId="7" fillId="3" borderId="3" xfId="2" applyNumberFormat="1" applyFont="1" applyFill="1" applyBorder="1" applyAlignment="1" applyProtection="1">
      <alignment horizontal="right" vertical="center" wrapText="1" shrinkToFit="1"/>
    </xf>
    <xf numFmtId="0" fontId="7" fillId="5" borderId="1" xfId="0" applyFont="1" applyFill="1" applyBorder="1" applyAlignment="1">
      <alignment horizontal="left" vertical="center" wrapText="1" shrinkToFit="1"/>
    </xf>
    <xf numFmtId="0" fontId="10" fillId="3" borderId="3" xfId="0" applyFont="1" applyFill="1" applyBorder="1" applyAlignment="1">
      <alignment vertical="center" wrapText="1" shrinkToFit="1"/>
    </xf>
    <xf numFmtId="0" fontId="10" fillId="3" borderId="0" xfId="0" applyFont="1" applyFill="1" applyAlignment="1">
      <alignment vertical="center" wrapText="1" shrinkToFit="1"/>
    </xf>
    <xf numFmtId="168" fontId="10" fillId="2" borderId="3" xfId="2" applyNumberFormat="1" applyFont="1" applyFill="1" applyBorder="1" applyAlignment="1" applyProtection="1">
      <alignment horizontal="right" vertical="center" wrapText="1" shrinkToFit="1"/>
    </xf>
    <xf numFmtId="0" fontId="7" fillId="0" borderId="3" xfId="0" applyFont="1" applyBorder="1" applyAlignment="1">
      <alignment horizontal="left" vertical="center" wrapText="1" shrinkToFit="1"/>
    </xf>
    <xf numFmtId="2" fontId="6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16" fillId="3" borderId="3" xfId="0" applyFont="1" applyFill="1" applyBorder="1" applyAlignment="1">
      <alignment horizontal="center" vertical="center" wrapText="1" shrinkToFit="1"/>
    </xf>
    <xf numFmtId="0" fontId="16" fillId="0" borderId="3" xfId="0" applyFont="1" applyBorder="1" applyAlignment="1">
      <alignment horizontal="center" vertical="center" wrapText="1" shrinkToFit="1"/>
    </xf>
    <xf numFmtId="1" fontId="6" fillId="3" borderId="3" xfId="0" applyNumberFormat="1" applyFont="1" applyFill="1" applyBorder="1" applyAlignment="1">
      <alignment horizontal="center" vertical="center" wrapText="1" shrinkToFit="1"/>
    </xf>
    <xf numFmtId="0" fontId="6" fillId="3" borderId="8" xfId="0" applyFont="1" applyFill="1" applyBorder="1" applyAlignment="1">
      <alignment horizontal="center" vertical="center" wrapText="1" shrinkToFit="1"/>
    </xf>
    <xf numFmtId="0" fontId="6" fillId="0" borderId="8" xfId="0" applyFont="1" applyBorder="1" applyAlignment="1">
      <alignment vertical="center" wrapText="1" shrinkToFit="1"/>
    </xf>
    <xf numFmtId="168" fontId="10" fillId="6" borderId="3" xfId="2" applyNumberFormat="1" applyFont="1" applyFill="1" applyBorder="1" applyAlignment="1" applyProtection="1">
      <alignment horizontal="right" vertical="center" wrapText="1" shrinkToFit="1"/>
    </xf>
    <xf numFmtId="0" fontId="10" fillId="3" borderId="3" xfId="0" applyFont="1" applyFill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left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vertical="center" wrapText="1" shrinkToFit="1"/>
    </xf>
    <xf numFmtId="0" fontId="14" fillId="3" borderId="1" xfId="0" applyFont="1" applyFill="1" applyBorder="1" applyAlignment="1">
      <alignment horizontal="center" vertical="center" wrapText="1" shrinkToFit="1"/>
    </xf>
    <xf numFmtId="168" fontId="10" fillId="3" borderId="7" xfId="2" applyNumberFormat="1" applyFont="1" applyFill="1" applyBorder="1" applyAlignment="1" applyProtection="1">
      <alignment horizontal="right" vertical="center" wrapText="1" shrinkToFit="1"/>
    </xf>
    <xf numFmtId="0" fontId="7" fillId="7" borderId="1" xfId="0" applyFont="1" applyFill="1" applyBorder="1" applyAlignment="1">
      <alignment horizontal="left" vertical="center" wrapText="1" shrinkToFit="1"/>
    </xf>
    <xf numFmtId="0" fontId="7" fillId="7" borderId="1" xfId="0" applyFont="1" applyFill="1" applyBorder="1" applyAlignment="1">
      <alignment horizontal="center" vertical="center" wrapText="1" shrinkToFit="1"/>
    </xf>
    <xf numFmtId="0" fontId="9" fillId="7" borderId="1" xfId="0" applyFont="1" applyFill="1" applyBorder="1" applyAlignment="1">
      <alignment horizontal="right" vertical="center" wrapText="1" shrinkToFit="1"/>
    </xf>
    <xf numFmtId="2" fontId="7" fillId="7" borderId="1" xfId="0" applyNumberFormat="1" applyFont="1" applyFill="1" applyBorder="1" applyAlignment="1">
      <alignment horizontal="center" vertical="center" wrapText="1" shrinkToFit="1"/>
    </xf>
    <xf numFmtId="2" fontId="7" fillId="7" borderId="1" xfId="0" applyNumberFormat="1" applyFont="1" applyFill="1" applyBorder="1" applyAlignment="1" applyProtection="1">
      <alignment horizontal="center" vertical="center" wrapText="1" shrinkToFit="1"/>
      <protection locked="0"/>
    </xf>
    <xf numFmtId="168" fontId="9" fillId="7" borderId="3" xfId="2" applyNumberFormat="1" applyFont="1" applyFill="1" applyBorder="1" applyAlignment="1" applyProtection="1">
      <alignment horizontal="right" vertical="center" wrapText="1" shrinkToFit="1"/>
    </xf>
    <xf numFmtId="168" fontId="10" fillId="0" borderId="1" xfId="1" applyNumberFormat="1" applyFont="1" applyBorder="1" applyAlignment="1" applyProtection="1">
      <alignment horizontal="right" vertical="center" wrapText="1" shrinkToFit="1"/>
    </xf>
    <xf numFmtId="168" fontId="7" fillId="7" borderId="9" xfId="2" applyNumberFormat="1" applyFont="1" applyFill="1" applyBorder="1" applyAlignment="1" applyProtection="1">
      <alignment horizontal="right" vertical="center" wrapText="1" shrinkToFit="1"/>
    </xf>
    <xf numFmtId="168" fontId="10" fillId="7" borderId="1" xfId="2" applyNumberFormat="1" applyFont="1" applyFill="1" applyBorder="1" applyAlignment="1" applyProtection="1">
      <alignment horizontal="right" vertical="center" wrapText="1" shrinkToFit="1"/>
    </xf>
    <xf numFmtId="0" fontId="10" fillId="8" borderId="3" xfId="0" applyFont="1" applyFill="1" applyBorder="1" applyAlignment="1">
      <alignment horizontal="left" vertical="center" wrapText="1" shrinkToFit="1"/>
    </xf>
    <xf numFmtId="0" fontId="7" fillId="8" borderId="3" xfId="0" applyFont="1" applyFill="1" applyBorder="1" applyAlignment="1">
      <alignment horizontal="center" vertical="center" wrapText="1" shrinkToFit="1"/>
    </xf>
    <xf numFmtId="0" fontId="7" fillId="8" borderId="3" xfId="0" applyFont="1" applyFill="1" applyBorder="1" applyAlignment="1">
      <alignment horizontal="right" vertical="center" wrapText="1" shrinkToFit="1"/>
    </xf>
    <xf numFmtId="2" fontId="7" fillId="8" borderId="3" xfId="0" applyNumberFormat="1" applyFont="1" applyFill="1" applyBorder="1" applyAlignment="1" applyProtection="1">
      <alignment horizontal="center" vertical="center" wrapText="1" shrinkToFit="1"/>
      <protection locked="0"/>
    </xf>
    <xf numFmtId="168" fontId="7" fillId="8" borderId="3" xfId="2" applyNumberFormat="1" applyFont="1" applyFill="1" applyBorder="1" applyAlignment="1" applyProtection="1">
      <alignment horizontal="right" vertical="center" wrapText="1" shrinkToFit="1"/>
    </xf>
    <xf numFmtId="164" fontId="7" fillId="9" borderId="3" xfId="2" applyFont="1" applyFill="1" applyBorder="1" applyAlignment="1" applyProtection="1">
      <alignment horizontal="right" vertical="center" wrapText="1" indent="1" shrinkToFit="1"/>
    </xf>
    <xf numFmtId="0" fontId="0" fillId="0" borderId="0" xfId="0" applyAlignment="1">
      <alignment horizontal="center" vertical="center"/>
    </xf>
    <xf numFmtId="168" fontId="10" fillId="11" borderId="3" xfId="2" applyNumberFormat="1" applyFont="1" applyFill="1" applyBorder="1" applyAlignment="1" applyProtection="1">
      <alignment horizontal="right" vertical="center" wrapText="1" shrinkToFit="1"/>
    </xf>
    <xf numFmtId="168" fontId="10" fillId="10" borderId="3" xfId="2" applyNumberFormat="1" applyFont="1" applyFill="1" applyBorder="1" applyAlignment="1" applyProtection="1">
      <alignment horizontal="right" vertical="center" wrapText="1" shrinkToFit="1"/>
    </xf>
    <xf numFmtId="10" fontId="17" fillId="0" borderId="6" xfId="0" applyNumberFormat="1" applyFont="1" applyBorder="1" applyAlignment="1">
      <alignment vertical="center" wrapText="1" shrinkToFit="1"/>
    </xf>
    <xf numFmtId="0" fontId="9" fillId="3" borderId="3" xfId="0" applyFont="1" applyFill="1" applyBorder="1" applyAlignment="1" applyProtection="1">
      <alignment horizontal="center" vertical="center" wrapText="1" shrinkToFit="1"/>
      <protection locked="0"/>
    </xf>
  </cellXfs>
  <cellStyles count="26">
    <cellStyle name="Ênfase1 2" xfId="24" xr:uid="{00000000-0005-0000-0000-00001B000000}"/>
    <cellStyle name="Excel Built-in Explanatory Text" xfId="25" xr:uid="{A6CAD836-3CAF-4FF8-9775-8F29B5EEB3C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1" xfId="7" xr:uid="{00000000-0005-0000-0000-00000A000000}"/>
    <cellStyle name="Normal 2 2" xfId="8" xr:uid="{00000000-0005-0000-0000-00000B000000}"/>
    <cellStyle name="Normal 3" xfId="9" xr:uid="{00000000-0005-0000-0000-00000C000000}"/>
    <cellStyle name="Normal 3 2" xfId="10" xr:uid="{00000000-0005-0000-0000-00000D000000}"/>
    <cellStyle name="Normal 4" xfId="11" xr:uid="{00000000-0005-0000-0000-00000E000000}"/>
    <cellStyle name="Normal 4 2 2" xfId="12" xr:uid="{00000000-0005-0000-0000-00000F000000}"/>
    <cellStyle name="Normal 4 2 2 2" xfId="13" xr:uid="{00000000-0005-0000-0000-000010000000}"/>
    <cellStyle name="Texto Explicativo 2 17" xfId="14" xr:uid="{00000000-0005-0000-0000-000011000000}"/>
    <cellStyle name="Título 1 1 2" xfId="16" xr:uid="{00000000-0005-0000-0000-000013000000}"/>
    <cellStyle name="Título 3 2 12" xfId="17" xr:uid="{00000000-0005-0000-0000-000014000000}"/>
    <cellStyle name="Total 2 16" xfId="15" xr:uid="{00000000-0005-0000-0000-000012000000}"/>
    <cellStyle name="Vírgula" xfId="1" builtinId="3"/>
    <cellStyle name="Vírgula 2" xfId="18" xr:uid="{00000000-0005-0000-0000-000015000000}"/>
    <cellStyle name="Vírgula 2 2" xfId="19" xr:uid="{00000000-0005-0000-0000-000016000000}"/>
    <cellStyle name="Vírgula 2 2 2" xfId="20" xr:uid="{00000000-0005-0000-0000-000017000000}"/>
    <cellStyle name="Vírgula 2 2 2 2" xfId="21" xr:uid="{00000000-0005-0000-0000-000018000000}"/>
    <cellStyle name="Vírgula 2 2 2 3" xfId="22" xr:uid="{00000000-0005-0000-0000-000019000000}"/>
    <cellStyle name="Vírgula 3" xfId="23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239638</xdr:colOff>
      <xdr:row>1</xdr:row>
      <xdr:rowOff>195892</xdr:rowOff>
    </xdr:from>
    <xdr:to>
      <xdr:col>1</xdr:col>
      <xdr:colOff>1011163</xdr:colOff>
      <xdr:row>1</xdr:row>
      <xdr:rowOff>714375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0EF79ACC-F37A-4EBF-AD4A-284AB85E664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938" y="405442"/>
          <a:ext cx="771525" cy="5184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62D8B-DF2D-4E2A-8E46-7301CD206D8F}">
  <dimension ref="A2:M329"/>
  <sheetViews>
    <sheetView showGridLines="0" tabSelected="1" view="pageBreakPreview" zoomScale="60" zoomScaleNormal="55" workbookViewId="0">
      <selection activeCell="K290" sqref="K290"/>
    </sheetView>
  </sheetViews>
  <sheetFormatPr defaultColWidth="9.140625" defaultRowHeight="16.5"/>
  <cols>
    <col min="1" max="1" width="7.42578125" style="1" customWidth="1"/>
    <col min="2" max="2" width="17.140625" style="1" customWidth="1"/>
    <col min="3" max="3" width="11.5703125" style="1" customWidth="1"/>
    <col min="4" max="4" width="10.5703125" style="1" customWidth="1"/>
    <col min="5" max="5" width="111.140625" style="1" customWidth="1"/>
    <col min="6" max="6" width="8.140625" style="1" customWidth="1"/>
    <col min="7" max="7" width="10.28515625" style="1" customWidth="1"/>
    <col min="8" max="8" width="18" style="1" hidden="1" customWidth="1"/>
    <col min="9" max="9" width="19" style="1" hidden="1" customWidth="1"/>
    <col min="10" max="10" width="18" style="1" customWidth="1"/>
    <col min="11" max="11" width="19" style="1" customWidth="1"/>
  </cols>
  <sheetData>
    <row r="2" spans="2:11" ht="72" customHeight="1">
      <c r="B2" s="2"/>
      <c r="C2" s="3"/>
      <c r="D2" s="3"/>
      <c r="E2" s="3" t="s">
        <v>16</v>
      </c>
      <c r="F2" s="4"/>
      <c r="G2" s="5"/>
      <c r="H2" s="6"/>
      <c r="I2" s="7"/>
      <c r="J2" s="6"/>
      <c r="K2" s="7"/>
    </row>
    <row r="3" spans="2:11" ht="28.5" customHeight="1">
      <c r="B3" s="8" t="s">
        <v>17</v>
      </c>
      <c r="C3" s="3"/>
      <c r="D3" s="9"/>
      <c r="E3" s="93" t="s">
        <v>18</v>
      </c>
      <c r="F3" s="93"/>
      <c r="G3" s="93"/>
      <c r="H3" s="93"/>
      <c r="I3" s="93"/>
      <c r="J3" s="10"/>
      <c r="K3"/>
    </row>
    <row r="4" spans="2:11">
      <c r="B4" s="8" t="s">
        <v>0</v>
      </c>
      <c r="C4" s="11"/>
      <c r="D4" s="12">
        <v>1.2624</v>
      </c>
      <c r="E4" s="13"/>
      <c r="F4" s="14"/>
      <c r="G4" s="15"/>
      <c r="H4" s="16"/>
      <c r="I4" s="17"/>
      <c r="J4" s="16"/>
      <c r="K4" s="17"/>
    </row>
    <row r="5" spans="2:11" ht="31.5">
      <c r="B5" s="18" t="s">
        <v>19</v>
      </c>
      <c r="C5" s="19"/>
      <c r="D5" s="19"/>
      <c r="E5" s="13" t="s">
        <v>20</v>
      </c>
      <c r="F5" s="14"/>
      <c r="G5" s="15"/>
      <c r="H5" s="16"/>
      <c r="I5" s="17"/>
      <c r="J5" s="16"/>
      <c r="K5" s="92">
        <v>0.56970986097705079</v>
      </c>
    </row>
    <row r="6" spans="2:11" ht="31.5">
      <c r="B6" s="20" t="s">
        <v>1</v>
      </c>
      <c r="C6" s="20" t="s">
        <v>21</v>
      </c>
      <c r="D6" s="20" t="s">
        <v>22</v>
      </c>
      <c r="E6" s="20" t="s">
        <v>2</v>
      </c>
      <c r="F6" s="20" t="s">
        <v>23</v>
      </c>
      <c r="G6" s="20" t="s">
        <v>3</v>
      </c>
      <c r="H6" s="20" t="s">
        <v>24</v>
      </c>
      <c r="I6" s="20" t="s">
        <v>4</v>
      </c>
      <c r="J6" s="20" t="s">
        <v>24</v>
      </c>
      <c r="K6" s="20" t="s">
        <v>4</v>
      </c>
    </row>
    <row r="7" spans="2:11" ht="17.25">
      <c r="B7" s="21" t="s">
        <v>9</v>
      </c>
      <c r="C7" s="22"/>
      <c r="D7" s="22"/>
      <c r="E7" s="23" t="s">
        <v>10</v>
      </c>
      <c r="F7" s="24"/>
      <c r="G7" s="25"/>
      <c r="H7" s="26"/>
      <c r="I7" s="27"/>
      <c r="J7" s="26"/>
      <c r="K7" s="27"/>
    </row>
    <row r="8" spans="2:11" ht="17.25">
      <c r="B8" s="21" t="s">
        <v>25</v>
      </c>
      <c r="C8" s="22"/>
      <c r="D8" s="22"/>
      <c r="E8" s="23" t="s">
        <v>26</v>
      </c>
      <c r="F8" s="24"/>
      <c r="G8" s="28"/>
      <c r="H8" s="26"/>
      <c r="I8" s="27"/>
      <c r="J8" s="26"/>
      <c r="K8" s="27"/>
    </row>
    <row r="9" spans="2:11" ht="31.5">
      <c r="B9" s="29" t="s">
        <v>27</v>
      </c>
      <c r="C9" s="22"/>
      <c r="D9" s="22"/>
      <c r="E9" s="30" t="s">
        <v>28</v>
      </c>
      <c r="F9" s="24"/>
      <c r="G9" s="25"/>
      <c r="H9" s="26"/>
      <c r="I9" s="27"/>
      <c r="J9" s="26"/>
      <c r="K9" s="27"/>
    </row>
    <row r="10" spans="2:11" ht="17.25">
      <c r="B10" s="29" t="s">
        <v>29</v>
      </c>
      <c r="C10" s="22" t="s">
        <v>30</v>
      </c>
      <c r="D10" s="22">
        <v>91834</v>
      </c>
      <c r="E10" s="30" t="s">
        <v>31</v>
      </c>
      <c r="F10" s="24" t="s">
        <v>7</v>
      </c>
      <c r="G10" s="31">
        <v>50</v>
      </c>
      <c r="H10" s="26">
        <v>10.71</v>
      </c>
      <c r="I10" s="26">
        <f>ROUND(G10*H10,2)</f>
        <v>535.5</v>
      </c>
      <c r="J10" s="26">
        <f>H10*$K$5</f>
        <v>6.1015926110642145</v>
      </c>
      <c r="K10" s="26">
        <f>G10*J10</f>
        <v>305.07963055321073</v>
      </c>
    </row>
    <row r="11" spans="2:11" ht="17.25">
      <c r="B11" s="29" t="s">
        <v>32</v>
      </c>
      <c r="C11" s="22" t="s">
        <v>30</v>
      </c>
      <c r="D11" s="22">
        <v>91836</v>
      </c>
      <c r="E11" s="30" t="s">
        <v>33</v>
      </c>
      <c r="F11" s="24" t="s">
        <v>7</v>
      </c>
      <c r="G11" s="31">
        <v>130</v>
      </c>
      <c r="H11" s="26">
        <v>14.54</v>
      </c>
      <c r="I11" s="26">
        <f>ROUND(G11*H11,2)</f>
        <v>1890.2</v>
      </c>
      <c r="J11" s="26">
        <f>H11*$K$5</f>
        <v>8.2835813786063177</v>
      </c>
      <c r="K11" s="26">
        <f>G11*J11</f>
        <v>1076.8655792188213</v>
      </c>
    </row>
    <row r="12" spans="2:11" ht="31.5">
      <c r="B12" s="29" t="s">
        <v>34</v>
      </c>
      <c r="C12" s="30"/>
      <c r="D12" s="30"/>
      <c r="E12" s="30" t="s">
        <v>35</v>
      </c>
      <c r="F12" s="32"/>
      <c r="G12" s="25"/>
      <c r="H12" s="32"/>
      <c r="I12" s="32"/>
      <c r="J12" s="32"/>
      <c r="K12" s="32"/>
    </row>
    <row r="13" spans="2:11" ht="17.25">
      <c r="B13" s="29" t="s">
        <v>36</v>
      </c>
      <c r="C13" s="22" t="s">
        <v>37</v>
      </c>
      <c r="D13" s="22" t="s">
        <v>38</v>
      </c>
      <c r="E13" s="30" t="s">
        <v>39</v>
      </c>
      <c r="F13" s="24" t="s">
        <v>7</v>
      </c>
      <c r="G13" s="31">
        <v>30</v>
      </c>
      <c r="H13" s="26">
        <v>19.87</v>
      </c>
      <c r="I13" s="26">
        <f>ROUND(G13*H13,2)</f>
        <v>596.1</v>
      </c>
      <c r="J13" s="26">
        <f>H13*$K$5</f>
        <v>11.320134937614</v>
      </c>
      <c r="K13" s="26">
        <f>G13*J13</f>
        <v>339.60404812842</v>
      </c>
    </row>
    <row r="14" spans="2:11" ht="31.5">
      <c r="B14" s="29" t="s">
        <v>40</v>
      </c>
      <c r="C14" s="30"/>
      <c r="D14" s="30"/>
      <c r="E14" s="30" t="s">
        <v>41</v>
      </c>
      <c r="F14" s="24"/>
      <c r="G14" s="25"/>
      <c r="H14" s="32"/>
      <c r="I14" s="32"/>
      <c r="J14" s="32"/>
      <c r="K14" s="32"/>
    </row>
    <row r="15" spans="2:11" ht="17.25">
      <c r="B15" s="29" t="s">
        <v>42</v>
      </c>
      <c r="C15" s="22" t="s">
        <v>30</v>
      </c>
      <c r="D15" s="22">
        <v>91835</v>
      </c>
      <c r="E15" s="30" t="s">
        <v>43</v>
      </c>
      <c r="F15" s="24" t="s">
        <v>7</v>
      </c>
      <c r="G15" s="31">
        <v>30</v>
      </c>
      <c r="H15" s="26">
        <v>12.76</v>
      </c>
      <c r="I15" s="26">
        <f>ROUND(G15*H15,2)</f>
        <v>382.8</v>
      </c>
      <c r="J15" s="26">
        <f t="shared" ref="J15:J16" si="0">H15*$K$5</f>
        <v>7.2694978260671679</v>
      </c>
      <c r="K15" s="26">
        <f t="shared" ref="K15:K16" si="1">G15*J15</f>
        <v>218.08493478201504</v>
      </c>
    </row>
    <row r="16" spans="2:11" ht="17.25">
      <c r="B16" s="29" t="s">
        <v>44</v>
      </c>
      <c r="C16" s="22" t="s">
        <v>30</v>
      </c>
      <c r="D16" s="22">
        <v>91837</v>
      </c>
      <c r="E16" s="30" t="s">
        <v>45</v>
      </c>
      <c r="F16" s="24" t="s">
        <v>7</v>
      </c>
      <c r="G16" s="31">
        <v>80</v>
      </c>
      <c r="H16" s="26">
        <v>19.329999999999998</v>
      </c>
      <c r="I16" s="26">
        <f>ROUND(G16*H16,2)</f>
        <v>1546.4</v>
      </c>
      <c r="J16" s="26">
        <f t="shared" si="0"/>
        <v>11.012491612686391</v>
      </c>
      <c r="K16" s="26">
        <f t="shared" si="1"/>
        <v>880.99932901491127</v>
      </c>
    </row>
    <row r="17" spans="2:11" ht="47.25">
      <c r="B17" s="29" t="s">
        <v>46</v>
      </c>
      <c r="C17" s="33"/>
      <c r="D17" s="33"/>
      <c r="E17" s="33" t="s">
        <v>47</v>
      </c>
      <c r="F17" s="34"/>
      <c r="G17" s="35"/>
      <c r="H17" s="34"/>
      <c r="I17" s="34"/>
      <c r="J17" s="34"/>
      <c r="K17" s="34"/>
    </row>
    <row r="18" spans="2:11" ht="17.25">
      <c r="B18" s="29" t="s">
        <v>48</v>
      </c>
      <c r="C18" s="19" t="s">
        <v>49</v>
      </c>
      <c r="D18" s="19" t="s">
        <v>50</v>
      </c>
      <c r="E18" s="33" t="s">
        <v>43</v>
      </c>
      <c r="F18" s="36" t="s">
        <v>7</v>
      </c>
      <c r="G18" s="37">
        <v>20</v>
      </c>
      <c r="H18" s="26">
        <v>18.600000000000001</v>
      </c>
      <c r="I18" s="38">
        <f>ROUND(G18*H18,2)</f>
        <v>372</v>
      </c>
      <c r="J18" s="26">
        <f t="shared" ref="J18:J22" si="2">H18*$K$5</f>
        <v>10.596603414173146</v>
      </c>
      <c r="K18" s="26">
        <f t="shared" ref="K18:K22" si="3">G18*J18</f>
        <v>211.93206828346291</v>
      </c>
    </row>
    <row r="19" spans="2:11" ht="17.25">
      <c r="B19" s="29" t="s">
        <v>51</v>
      </c>
      <c r="C19" s="19" t="s">
        <v>49</v>
      </c>
      <c r="D19" s="19" t="s">
        <v>52</v>
      </c>
      <c r="E19" s="33" t="s">
        <v>45</v>
      </c>
      <c r="F19" s="36" t="s">
        <v>7</v>
      </c>
      <c r="G19" s="31">
        <v>170</v>
      </c>
      <c r="H19" s="26">
        <v>20.350000000000001</v>
      </c>
      <c r="I19" s="38">
        <f>ROUND(G19*H19,2)</f>
        <v>3459.5</v>
      </c>
      <c r="J19" s="26">
        <f t="shared" si="2"/>
        <v>11.593595670882983</v>
      </c>
      <c r="K19" s="26">
        <f t="shared" si="3"/>
        <v>1970.9112640501071</v>
      </c>
    </row>
    <row r="20" spans="2:11" ht="17.25">
      <c r="B20" s="29" t="s">
        <v>53</v>
      </c>
      <c r="C20" s="19" t="s">
        <v>49</v>
      </c>
      <c r="D20" s="19" t="s">
        <v>54</v>
      </c>
      <c r="E20" s="33" t="s">
        <v>55</v>
      </c>
      <c r="F20" s="36" t="s">
        <v>7</v>
      </c>
      <c r="G20" s="37">
        <v>20</v>
      </c>
      <c r="H20" s="26">
        <v>29.72</v>
      </c>
      <c r="I20" s="38">
        <f>ROUND(G20*H20,2)</f>
        <v>594.4</v>
      </c>
      <c r="J20" s="26">
        <f t="shared" si="2"/>
        <v>16.931777068237949</v>
      </c>
      <c r="K20" s="26">
        <f t="shared" si="3"/>
        <v>338.63554136475898</v>
      </c>
    </row>
    <row r="21" spans="2:11" ht="17.25">
      <c r="B21" s="29" t="s">
        <v>56</v>
      </c>
      <c r="C21" s="19" t="s">
        <v>49</v>
      </c>
      <c r="D21" s="19" t="s">
        <v>57</v>
      </c>
      <c r="E21" s="33" t="s">
        <v>58</v>
      </c>
      <c r="F21" s="36" t="s">
        <v>7</v>
      </c>
      <c r="G21" s="37">
        <v>20</v>
      </c>
      <c r="H21" s="26">
        <v>30.36</v>
      </c>
      <c r="I21" s="38">
        <f>ROUND(G21*H21,2)</f>
        <v>607.20000000000005</v>
      </c>
      <c r="J21" s="26">
        <f t="shared" si="2"/>
        <v>17.296391379263262</v>
      </c>
      <c r="K21" s="26">
        <f t="shared" si="3"/>
        <v>345.92782758526528</v>
      </c>
    </row>
    <row r="22" spans="2:11" ht="17.25">
      <c r="B22" s="29" t="s">
        <v>59</v>
      </c>
      <c r="C22" s="19" t="s">
        <v>49</v>
      </c>
      <c r="D22" s="19" t="s">
        <v>60</v>
      </c>
      <c r="E22" s="33" t="s">
        <v>61</v>
      </c>
      <c r="F22" s="36" t="s">
        <v>7</v>
      </c>
      <c r="G22" s="37">
        <v>20</v>
      </c>
      <c r="H22" s="26">
        <v>34.869999999999997</v>
      </c>
      <c r="I22" s="38">
        <f>ROUND(G22*H22,2)</f>
        <v>697.4</v>
      </c>
      <c r="J22" s="26">
        <f t="shared" si="2"/>
        <v>19.86578285226976</v>
      </c>
      <c r="K22" s="26">
        <f t="shared" si="3"/>
        <v>397.3156570453952</v>
      </c>
    </row>
    <row r="23" spans="2:11" ht="47.25">
      <c r="B23" s="29" t="s">
        <v>62</v>
      </c>
      <c r="C23" s="19"/>
      <c r="D23" s="19"/>
      <c r="E23" s="33" t="s">
        <v>63</v>
      </c>
      <c r="F23" s="36"/>
      <c r="G23" s="35"/>
      <c r="H23" s="38"/>
      <c r="I23" s="39"/>
      <c r="J23" s="38"/>
      <c r="K23" s="39"/>
    </row>
    <row r="24" spans="2:11" ht="17.25">
      <c r="B24" s="29" t="s">
        <v>64</v>
      </c>
      <c r="C24" s="19" t="s">
        <v>49</v>
      </c>
      <c r="D24" s="19" t="s">
        <v>65</v>
      </c>
      <c r="E24" s="33" t="s">
        <v>43</v>
      </c>
      <c r="F24" s="36" t="s">
        <v>7</v>
      </c>
      <c r="G24" s="37">
        <v>20</v>
      </c>
      <c r="H24" s="26">
        <v>23.9</v>
      </c>
      <c r="I24" s="38">
        <f t="shared" ref="I24:I30" si="4">ROUND(G24*H24,2)</f>
        <v>478</v>
      </c>
      <c r="J24" s="26">
        <f t="shared" ref="J24:J30" si="5">H24*$K$5</f>
        <v>13.616065677351513</v>
      </c>
      <c r="K24" s="26">
        <f t="shared" ref="K24:K30" si="6">G24*J24</f>
        <v>272.32131354703023</v>
      </c>
    </row>
    <row r="25" spans="2:11" ht="17.25">
      <c r="B25" s="29" t="s">
        <v>66</v>
      </c>
      <c r="C25" s="19" t="s">
        <v>49</v>
      </c>
      <c r="D25" s="19" t="s">
        <v>67</v>
      </c>
      <c r="E25" s="33" t="s">
        <v>45</v>
      </c>
      <c r="F25" s="36" t="s">
        <v>7</v>
      </c>
      <c r="G25" s="31">
        <v>170</v>
      </c>
      <c r="H25" s="26">
        <v>32.9</v>
      </c>
      <c r="I25" s="38">
        <f t="shared" si="4"/>
        <v>5593</v>
      </c>
      <c r="J25" s="26">
        <f t="shared" si="5"/>
        <v>18.743454426144972</v>
      </c>
      <c r="K25" s="26">
        <f t="shared" si="6"/>
        <v>3186.3872524446451</v>
      </c>
    </row>
    <row r="26" spans="2:11" ht="17.25">
      <c r="B26" s="29" t="s">
        <v>68</v>
      </c>
      <c r="C26" s="19" t="s">
        <v>49</v>
      </c>
      <c r="D26" s="19" t="s">
        <v>69</v>
      </c>
      <c r="E26" s="33" t="s">
        <v>55</v>
      </c>
      <c r="F26" s="36" t="s">
        <v>7</v>
      </c>
      <c r="G26" s="37">
        <v>20</v>
      </c>
      <c r="H26" s="26">
        <v>44.2</v>
      </c>
      <c r="I26" s="38">
        <f t="shared" si="4"/>
        <v>884</v>
      </c>
      <c r="J26" s="26">
        <f t="shared" si="5"/>
        <v>25.181175855185646</v>
      </c>
      <c r="K26" s="26">
        <f t="shared" si="6"/>
        <v>503.62351710371291</v>
      </c>
    </row>
    <row r="27" spans="2:11" ht="17.25">
      <c r="B27" s="29" t="s">
        <v>70</v>
      </c>
      <c r="C27" s="19" t="s">
        <v>49</v>
      </c>
      <c r="D27" s="19" t="s">
        <v>71</v>
      </c>
      <c r="E27" s="33" t="s">
        <v>58</v>
      </c>
      <c r="F27" s="36" t="s">
        <v>7</v>
      </c>
      <c r="G27" s="37">
        <v>20</v>
      </c>
      <c r="H27" s="26">
        <v>47.86</v>
      </c>
      <c r="I27" s="38">
        <f t="shared" si="4"/>
        <v>957.2</v>
      </c>
      <c r="J27" s="26">
        <f t="shared" si="5"/>
        <v>27.266313946361649</v>
      </c>
      <c r="K27" s="26">
        <f t="shared" si="6"/>
        <v>545.32627892723303</v>
      </c>
    </row>
    <row r="28" spans="2:11" ht="17.25">
      <c r="B28" s="29" t="s">
        <v>72</v>
      </c>
      <c r="C28" s="19" t="s">
        <v>49</v>
      </c>
      <c r="D28" s="19" t="s">
        <v>73</v>
      </c>
      <c r="E28" s="33" t="s">
        <v>61</v>
      </c>
      <c r="F28" s="36" t="s">
        <v>7</v>
      </c>
      <c r="G28" s="37">
        <v>20</v>
      </c>
      <c r="H28" s="26">
        <v>53.29</v>
      </c>
      <c r="I28" s="38">
        <f t="shared" si="4"/>
        <v>1065.8</v>
      </c>
      <c r="J28" s="26">
        <f t="shared" si="5"/>
        <v>30.359838491467038</v>
      </c>
      <c r="K28" s="26">
        <f t="shared" si="6"/>
        <v>607.19676982934072</v>
      </c>
    </row>
    <row r="29" spans="2:11" ht="17.25">
      <c r="B29" s="29" t="s">
        <v>74</v>
      </c>
      <c r="C29" s="19" t="s">
        <v>49</v>
      </c>
      <c r="D29" s="19" t="s">
        <v>75</v>
      </c>
      <c r="E29" s="33" t="s">
        <v>76</v>
      </c>
      <c r="F29" s="36" t="s">
        <v>7</v>
      </c>
      <c r="G29" s="37">
        <v>20</v>
      </c>
      <c r="H29" s="26">
        <v>108.12</v>
      </c>
      <c r="I29" s="38">
        <f t="shared" si="4"/>
        <v>2162.4</v>
      </c>
      <c r="J29" s="26">
        <f t="shared" si="5"/>
        <v>61.597030168838735</v>
      </c>
      <c r="K29" s="26">
        <f t="shared" si="6"/>
        <v>1231.9406033767748</v>
      </c>
    </row>
    <row r="30" spans="2:11" ht="17.25">
      <c r="B30" s="29" t="s">
        <v>77</v>
      </c>
      <c r="C30" s="19" t="s">
        <v>49</v>
      </c>
      <c r="D30" s="19" t="s">
        <v>78</v>
      </c>
      <c r="E30" s="33" t="s">
        <v>79</v>
      </c>
      <c r="F30" s="36" t="s">
        <v>7</v>
      </c>
      <c r="G30" s="37">
        <v>20</v>
      </c>
      <c r="H30" s="26">
        <v>154.06</v>
      </c>
      <c r="I30" s="38">
        <f t="shared" si="4"/>
        <v>3081.2</v>
      </c>
      <c r="J30" s="26">
        <f t="shared" si="5"/>
        <v>87.769501182124444</v>
      </c>
      <c r="K30" s="26">
        <f t="shared" si="6"/>
        <v>1755.3900236424888</v>
      </c>
    </row>
    <row r="31" spans="2:11" ht="63">
      <c r="B31" s="40" t="s">
        <v>80</v>
      </c>
      <c r="C31" s="41"/>
      <c r="D31" s="41"/>
      <c r="E31" s="42" t="s">
        <v>81</v>
      </c>
      <c r="F31" s="43"/>
      <c r="G31" s="35"/>
      <c r="H31" s="38"/>
      <c r="I31" s="43"/>
      <c r="J31" s="38"/>
      <c r="K31" s="43"/>
    </row>
    <row r="32" spans="2:11" ht="17.25">
      <c r="B32" s="29" t="s">
        <v>82</v>
      </c>
      <c r="C32" s="19" t="s">
        <v>49</v>
      </c>
      <c r="D32" s="19" t="s">
        <v>83</v>
      </c>
      <c r="E32" s="33" t="s">
        <v>84</v>
      </c>
      <c r="F32" s="36" t="s">
        <v>7</v>
      </c>
      <c r="G32" s="37">
        <v>100</v>
      </c>
      <c r="H32" s="26">
        <v>27.51</v>
      </c>
      <c r="I32" s="38">
        <f>ROUND(G32*H32,2)</f>
        <v>2751</v>
      </c>
      <c r="J32" s="26">
        <f t="shared" ref="J32:J35" si="7">H32*$K$5</f>
        <v>15.672718275478667</v>
      </c>
      <c r="K32" s="26">
        <f t="shared" ref="K32:K35" si="8">G32*J32</f>
        <v>1567.2718275478667</v>
      </c>
    </row>
    <row r="33" spans="2:11" ht="17.25">
      <c r="B33" s="29" t="s">
        <v>85</v>
      </c>
      <c r="C33" s="19" t="s">
        <v>49</v>
      </c>
      <c r="D33" s="19" t="s">
        <v>86</v>
      </c>
      <c r="E33" s="33" t="s">
        <v>87</v>
      </c>
      <c r="F33" s="36" t="s">
        <v>7</v>
      </c>
      <c r="G33" s="37">
        <v>100</v>
      </c>
      <c r="H33" s="26">
        <v>28.25</v>
      </c>
      <c r="I33" s="38">
        <f>ROUND(G33*H33,2)</f>
        <v>2825</v>
      </c>
      <c r="J33" s="26">
        <f t="shared" si="7"/>
        <v>16.094303572601685</v>
      </c>
      <c r="K33" s="26">
        <f t="shared" si="8"/>
        <v>1609.4303572601684</v>
      </c>
    </row>
    <row r="34" spans="2:11" ht="17.25">
      <c r="B34" s="29" t="s">
        <v>88</v>
      </c>
      <c r="C34" s="19" t="s">
        <v>49</v>
      </c>
      <c r="D34" s="19" t="s">
        <v>89</v>
      </c>
      <c r="E34" s="33" t="s">
        <v>90</v>
      </c>
      <c r="F34" s="36" t="s">
        <v>7</v>
      </c>
      <c r="G34" s="37">
        <v>20</v>
      </c>
      <c r="H34" s="26">
        <v>29.64</v>
      </c>
      <c r="I34" s="38">
        <f>ROUND(G34*H34,2)</f>
        <v>592.79999999999995</v>
      </c>
      <c r="J34" s="26">
        <f t="shared" si="7"/>
        <v>16.886200279359784</v>
      </c>
      <c r="K34" s="26">
        <f t="shared" si="8"/>
        <v>337.72400558719568</v>
      </c>
    </row>
    <row r="35" spans="2:11" ht="17.25">
      <c r="B35" s="29" t="s">
        <v>91</v>
      </c>
      <c r="C35" s="19" t="s">
        <v>49</v>
      </c>
      <c r="D35" s="19" t="s">
        <v>92</v>
      </c>
      <c r="E35" s="33" t="s">
        <v>93</v>
      </c>
      <c r="F35" s="36" t="s">
        <v>7</v>
      </c>
      <c r="G35" s="37">
        <v>20</v>
      </c>
      <c r="H35" s="38">
        <v>64.099999999999994</v>
      </c>
      <c r="I35" s="38">
        <f>ROUND(G35*H35,2)</f>
        <v>1282</v>
      </c>
      <c r="J35" s="26">
        <f t="shared" si="7"/>
        <v>36.518402088628953</v>
      </c>
      <c r="K35" s="26">
        <f t="shared" si="8"/>
        <v>730.36804177257909</v>
      </c>
    </row>
    <row r="36" spans="2:11" ht="31.5">
      <c r="B36" s="40" t="s">
        <v>94</v>
      </c>
      <c r="C36" s="19"/>
      <c r="D36" s="19"/>
      <c r="E36" s="33" t="s">
        <v>95</v>
      </c>
      <c r="F36" s="36"/>
      <c r="G36" s="35"/>
      <c r="H36" s="38"/>
      <c r="I36" s="39"/>
      <c r="J36" s="38"/>
      <c r="K36" s="39"/>
    </row>
    <row r="37" spans="2:11" ht="17.25">
      <c r="B37" s="40" t="s">
        <v>96</v>
      </c>
      <c r="C37" s="19" t="s">
        <v>49</v>
      </c>
      <c r="D37" s="19" t="s">
        <v>97</v>
      </c>
      <c r="E37" s="33" t="s">
        <v>43</v>
      </c>
      <c r="F37" s="36" t="s">
        <v>6</v>
      </c>
      <c r="G37" s="37">
        <v>20</v>
      </c>
      <c r="H37" s="26">
        <v>16.940000000000001</v>
      </c>
      <c r="I37" s="38">
        <f>ROUND(G37*H37,2)</f>
        <v>338.8</v>
      </c>
      <c r="J37" s="26">
        <f t="shared" ref="J37:J41" si="9">H37*$K$5</f>
        <v>9.6508850449512416</v>
      </c>
      <c r="K37" s="26">
        <f t="shared" ref="K37:K41" si="10">G37*J37</f>
        <v>193.01770089902482</v>
      </c>
    </row>
    <row r="38" spans="2:11" ht="17.25">
      <c r="B38" s="40" t="s">
        <v>98</v>
      </c>
      <c r="C38" s="19" t="s">
        <v>49</v>
      </c>
      <c r="D38" s="19" t="s">
        <v>99</v>
      </c>
      <c r="E38" s="33" t="s">
        <v>45</v>
      </c>
      <c r="F38" s="36" t="s">
        <v>6</v>
      </c>
      <c r="G38" s="31">
        <v>120</v>
      </c>
      <c r="H38" s="26">
        <v>22.05</v>
      </c>
      <c r="I38" s="38">
        <f>ROUND(G38*H38,2)</f>
        <v>2646</v>
      </c>
      <c r="J38" s="26">
        <f t="shared" si="9"/>
        <v>12.56210243454397</v>
      </c>
      <c r="K38" s="26">
        <f t="shared" si="10"/>
        <v>1507.4522921452765</v>
      </c>
    </row>
    <row r="39" spans="2:11" ht="17.25">
      <c r="B39" s="40" t="s">
        <v>100</v>
      </c>
      <c r="C39" s="19" t="s">
        <v>49</v>
      </c>
      <c r="D39" s="19" t="s">
        <v>101</v>
      </c>
      <c r="E39" s="33" t="s">
        <v>55</v>
      </c>
      <c r="F39" s="36" t="s">
        <v>6</v>
      </c>
      <c r="G39" s="37">
        <v>20</v>
      </c>
      <c r="H39" s="26">
        <v>41.13</v>
      </c>
      <c r="I39" s="38">
        <f>ROUND(G39*H39,2)</f>
        <v>822.6</v>
      </c>
      <c r="J39" s="26">
        <f t="shared" si="9"/>
        <v>23.432166581986099</v>
      </c>
      <c r="K39" s="26">
        <f t="shared" si="10"/>
        <v>468.64333163972196</v>
      </c>
    </row>
    <row r="40" spans="2:11" ht="17.25">
      <c r="B40" s="40" t="s">
        <v>102</v>
      </c>
      <c r="C40" s="19" t="s">
        <v>49</v>
      </c>
      <c r="D40" s="19" t="s">
        <v>103</v>
      </c>
      <c r="E40" s="33" t="s">
        <v>58</v>
      </c>
      <c r="F40" s="36" t="s">
        <v>6</v>
      </c>
      <c r="G40" s="37">
        <v>20</v>
      </c>
      <c r="H40" s="26">
        <v>53.16</v>
      </c>
      <c r="I40" s="38">
        <f>ROUND(G40*H40,2)</f>
        <v>1063.2</v>
      </c>
      <c r="J40" s="26">
        <f t="shared" si="9"/>
        <v>30.285776209540018</v>
      </c>
      <c r="K40" s="26">
        <f t="shared" si="10"/>
        <v>605.71552419080035</v>
      </c>
    </row>
    <row r="41" spans="2:11" ht="17.25">
      <c r="B41" s="40" t="s">
        <v>104</v>
      </c>
      <c r="C41" s="19" t="s">
        <v>49</v>
      </c>
      <c r="D41" s="19" t="s">
        <v>105</v>
      </c>
      <c r="E41" s="33" t="s">
        <v>61</v>
      </c>
      <c r="F41" s="36" t="s">
        <v>6</v>
      </c>
      <c r="G41" s="37">
        <v>20</v>
      </c>
      <c r="H41" s="26">
        <v>76.08</v>
      </c>
      <c r="I41" s="38">
        <f>ROUND(G41*H41,2)</f>
        <v>1521.6</v>
      </c>
      <c r="J41" s="26">
        <f t="shared" si="9"/>
        <v>43.34352622313402</v>
      </c>
      <c r="K41" s="26">
        <f t="shared" si="10"/>
        <v>866.87052446268035</v>
      </c>
    </row>
    <row r="42" spans="2:11">
      <c r="B42" s="44"/>
      <c r="C42" s="45"/>
      <c r="D42" s="45"/>
      <c r="E42" s="46" t="s">
        <v>106</v>
      </c>
      <c r="F42" s="47"/>
      <c r="G42" s="48"/>
      <c r="H42" s="49"/>
      <c r="I42" s="50">
        <f>SUM(I10:I41)</f>
        <v>38746.099999999991</v>
      </c>
      <c r="J42" s="49"/>
      <c r="K42" s="50">
        <f>SUM(K10:K41)</f>
        <v>22074.035244402912</v>
      </c>
    </row>
    <row r="43" spans="2:11" ht="17.25">
      <c r="B43" s="21" t="s">
        <v>107</v>
      </c>
      <c r="C43" s="51"/>
      <c r="D43" s="51"/>
      <c r="E43" s="23" t="s">
        <v>108</v>
      </c>
      <c r="F43" s="24"/>
      <c r="G43" s="25"/>
      <c r="H43" s="26"/>
      <c r="I43" s="27"/>
      <c r="J43" s="26"/>
      <c r="K43" s="27"/>
    </row>
    <row r="44" spans="2:11" ht="31.5">
      <c r="B44" s="52" t="s">
        <v>109</v>
      </c>
      <c r="C44" s="53"/>
      <c r="D44" s="54"/>
      <c r="E44" s="33" t="s">
        <v>110</v>
      </c>
      <c r="F44" s="36"/>
      <c r="G44" s="35"/>
      <c r="H44" s="38"/>
      <c r="I44" s="55"/>
      <c r="J44" s="38"/>
      <c r="K44" s="55"/>
    </row>
    <row r="45" spans="2:11" ht="17.25">
      <c r="B45" s="52" t="s">
        <v>111</v>
      </c>
      <c r="C45" s="19" t="s">
        <v>49</v>
      </c>
      <c r="D45" s="19" t="s">
        <v>112</v>
      </c>
      <c r="E45" s="33" t="s">
        <v>113</v>
      </c>
      <c r="F45" s="36" t="s">
        <v>7</v>
      </c>
      <c r="G45" s="37">
        <v>50</v>
      </c>
      <c r="H45" s="26">
        <v>106.21</v>
      </c>
      <c r="I45" s="38">
        <f>ROUND(G45*H45,2)</f>
        <v>5310.5</v>
      </c>
      <c r="J45" s="26">
        <f t="shared" ref="J45:J46" si="11">H45*$K$5</f>
        <v>60.50888433437256</v>
      </c>
      <c r="K45" s="26">
        <f t="shared" ref="K45:K46" si="12">G45*J45</f>
        <v>3025.444216718628</v>
      </c>
    </row>
    <row r="46" spans="2:11" ht="17.25">
      <c r="B46" s="52" t="s">
        <v>114</v>
      </c>
      <c r="C46" s="19" t="s">
        <v>49</v>
      </c>
      <c r="D46" s="19" t="s">
        <v>115</v>
      </c>
      <c r="E46" s="33" t="s">
        <v>116</v>
      </c>
      <c r="F46" s="36" t="s">
        <v>7</v>
      </c>
      <c r="G46" s="37">
        <v>50</v>
      </c>
      <c r="H46" s="26">
        <v>118.17</v>
      </c>
      <c r="I46" s="38">
        <f>ROUND(G46*H46,2)</f>
        <v>5908.5</v>
      </c>
      <c r="J46" s="26">
        <f t="shared" si="11"/>
        <v>67.322614271658097</v>
      </c>
      <c r="K46" s="26">
        <f t="shared" si="12"/>
        <v>3366.1307135829047</v>
      </c>
    </row>
    <row r="47" spans="2:11" ht="31.5">
      <c r="B47" s="52" t="s">
        <v>117</v>
      </c>
      <c r="C47" s="53"/>
      <c r="D47" s="54"/>
      <c r="E47" s="33" t="s">
        <v>118</v>
      </c>
      <c r="F47" s="36"/>
      <c r="G47" s="35"/>
      <c r="H47" s="38"/>
      <c r="I47" s="55"/>
      <c r="J47" s="38"/>
      <c r="K47" s="55"/>
    </row>
    <row r="48" spans="2:11" ht="17.25">
      <c r="B48" s="52" t="s">
        <v>119</v>
      </c>
      <c r="C48" s="19" t="s">
        <v>49</v>
      </c>
      <c r="D48" s="19" t="s">
        <v>120</v>
      </c>
      <c r="E48" s="33" t="s">
        <v>121</v>
      </c>
      <c r="F48" s="36" t="s">
        <v>7</v>
      </c>
      <c r="G48" s="37">
        <v>50</v>
      </c>
      <c r="H48" s="26">
        <v>106.22</v>
      </c>
      <c r="I48" s="38">
        <f t="shared" ref="I48:I53" si="13">ROUND(G48*H48,2)</f>
        <v>5311</v>
      </c>
      <c r="J48" s="26">
        <f t="shared" ref="J48:J53" si="14">H48*$K$5</f>
        <v>60.514581432982332</v>
      </c>
      <c r="K48" s="26">
        <f t="shared" ref="K48:K53" si="15">G48*J48</f>
        <v>3025.7290716491166</v>
      </c>
    </row>
    <row r="49" spans="2:11" ht="17.25">
      <c r="B49" s="52" t="s">
        <v>122</v>
      </c>
      <c r="C49" s="19" t="s">
        <v>49</v>
      </c>
      <c r="D49" s="19" t="s">
        <v>123</v>
      </c>
      <c r="E49" s="33" t="s">
        <v>124</v>
      </c>
      <c r="F49" s="36" t="s">
        <v>7</v>
      </c>
      <c r="G49" s="37">
        <v>50</v>
      </c>
      <c r="H49" s="26">
        <v>118.2</v>
      </c>
      <c r="I49" s="38">
        <f t="shared" si="13"/>
        <v>5910</v>
      </c>
      <c r="J49" s="26">
        <f t="shared" si="14"/>
        <v>67.3397055674874</v>
      </c>
      <c r="K49" s="26">
        <f t="shared" si="15"/>
        <v>3366.98527837437</v>
      </c>
    </row>
    <row r="50" spans="2:11" ht="31.5">
      <c r="B50" s="52" t="s">
        <v>125</v>
      </c>
      <c r="C50" s="19" t="s">
        <v>49</v>
      </c>
      <c r="D50" s="19" t="s">
        <v>126</v>
      </c>
      <c r="E50" s="33" t="s">
        <v>127</v>
      </c>
      <c r="F50" s="36" t="s">
        <v>7</v>
      </c>
      <c r="G50" s="37">
        <v>500</v>
      </c>
      <c r="H50" s="26">
        <v>15.84</v>
      </c>
      <c r="I50" s="38">
        <f t="shared" si="13"/>
        <v>7920</v>
      </c>
      <c r="J50" s="26">
        <f t="shared" si="14"/>
        <v>9.0242041978764842</v>
      </c>
      <c r="K50" s="26">
        <f t="shared" si="15"/>
        <v>4512.1020989382423</v>
      </c>
    </row>
    <row r="51" spans="2:11" ht="31.5">
      <c r="B51" s="52" t="s">
        <v>128</v>
      </c>
      <c r="C51" s="19" t="s">
        <v>49</v>
      </c>
      <c r="D51" s="19" t="s">
        <v>129</v>
      </c>
      <c r="E51" s="33" t="s">
        <v>130</v>
      </c>
      <c r="F51" s="36" t="s">
        <v>7</v>
      </c>
      <c r="G51" s="37">
        <v>50</v>
      </c>
      <c r="H51" s="26">
        <v>65.92</v>
      </c>
      <c r="I51" s="38">
        <f t="shared" si="13"/>
        <v>3296</v>
      </c>
      <c r="J51" s="26">
        <f t="shared" si="14"/>
        <v>37.555274035607191</v>
      </c>
      <c r="K51" s="26">
        <f t="shared" si="15"/>
        <v>1877.7637017803595</v>
      </c>
    </row>
    <row r="52" spans="2:11" ht="31.5">
      <c r="B52" s="52" t="s">
        <v>131</v>
      </c>
      <c r="C52" s="19" t="s">
        <v>49</v>
      </c>
      <c r="D52" s="19" t="s">
        <v>132</v>
      </c>
      <c r="E52" s="33" t="s">
        <v>133</v>
      </c>
      <c r="F52" s="36" t="s">
        <v>6</v>
      </c>
      <c r="G52" s="37">
        <v>15</v>
      </c>
      <c r="H52" s="26">
        <v>32.82</v>
      </c>
      <c r="I52" s="38">
        <f t="shared" si="13"/>
        <v>492.3</v>
      </c>
      <c r="J52" s="26">
        <f t="shared" si="14"/>
        <v>18.697877637266807</v>
      </c>
      <c r="K52" s="26">
        <f t="shared" si="15"/>
        <v>280.4681645590021</v>
      </c>
    </row>
    <row r="53" spans="2:11" ht="31.5">
      <c r="B53" s="52" t="s">
        <v>134</v>
      </c>
      <c r="C53" s="19" t="s">
        <v>49</v>
      </c>
      <c r="D53" s="19" t="s">
        <v>135</v>
      </c>
      <c r="E53" s="33" t="s">
        <v>136</v>
      </c>
      <c r="F53" s="36" t="s">
        <v>6</v>
      </c>
      <c r="G53" s="37">
        <v>50</v>
      </c>
      <c r="H53" s="26">
        <v>7.89</v>
      </c>
      <c r="I53" s="38">
        <f t="shared" si="13"/>
        <v>394.5</v>
      </c>
      <c r="J53" s="26">
        <f t="shared" si="14"/>
        <v>4.4950108031089302</v>
      </c>
      <c r="K53" s="26">
        <f t="shared" si="15"/>
        <v>224.75054015544652</v>
      </c>
    </row>
    <row r="54" spans="2:11">
      <c r="B54" s="56"/>
      <c r="C54" s="45"/>
      <c r="D54" s="45"/>
      <c r="E54" s="46" t="s">
        <v>137</v>
      </c>
      <c r="F54" s="47"/>
      <c r="G54" s="48"/>
      <c r="H54" s="49"/>
      <c r="I54" s="50">
        <f>SUM(I45:I53)</f>
        <v>34542.800000000003</v>
      </c>
      <c r="J54" s="49"/>
      <c r="K54" s="50">
        <f>SUM(K45:K53)</f>
        <v>19679.373785758075</v>
      </c>
    </row>
    <row r="55" spans="2:11" ht="17.25">
      <c r="B55" s="21" t="s">
        <v>138</v>
      </c>
      <c r="C55" s="22"/>
      <c r="D55" s="22"/>
      <c r="E55" s="23" t="s">
        <v>139</v>
      </c>
      <c r="F55" s="24"/>
      <c r="G55" s="25"/>
      <c r="H55" s="26"/>
      <c r="I55" s="27"/>
      <c r="J55" s="26"/>
      <c r="K55" s="27"/>
    </row>
    <row r="56" spans="2:11" ht="47.25">
      <c r="B56" s="52" t="s">
        <v>140</v>
      </c>
      <c r="C56" s="19"/>
      <c r="D56" s="19"/>
      <c r="E56" s="33" t="s">
        <v>141</v>
      </c>
      <c r="F56" s="36"/>
      <c r="G56" s="35"/>
      <c r="H56" s="38"/>
      <c r="I56" s="39"/>
      <c r="J56" s="38"/>
      <c r="K56" s="39"/>
    </row>
    <row r="57" spans="2:11" ht="17.25">
      <c r="B57" s="52" t="s">
        <v>142</v>
      </c>
      <c r="C57" s="19" t="s">
        <v>49</v>
      </c>
      <c r="D57" s="19" t="s">
        <v>143</v>
      </c>
      <c r="E57" s="33" t="s">
        <v>144</v>
      </c>
      <c r="F57" s="36" t="s">
        <v>7</v>
      </c>
      <c r="G57" s="37">
        <v>600</v>
      </c>
      <c r="H57" s="26">
        <v>10.25</v>
      </c>
      <c r="I57" s="38">
        <f>ROUND(G57*H57,2)</f>
        <v>6150</v>
      </c>
      <c r="J57" s="26">
        <f t="shared" ref="J57:J72" si="16">H57*$K$5</f>
        <v>5.8395260750147706</v>
      </c>
      <c r="K57" s="26">
        <f t="shared" ref="K57:K72" si="17">G57*J57</f>
        <v>3503.7156450088623</v>
      </c>
    </row>
    <row r="58" spans="2:11" ht="17.25">
      <c r="B58" s="52" t="s">
        <v>145</v>
      </c>
      <c r="C58" s="19" t="s">
        <v>49</v>
      </c>
      <c r="D58" s="19" t="s">
        <v>146</v>
      </c>
      <c r="E58" s="33" t="s">
        <v>147</v>
      </c>
      <c r="F58" s="36" t="s">
        <v>7</v>
      </c>
      <c r="G58" s="37">
        <v>1600</v>
      </c>
      <c r="H58" s="26">
        <v>20.82</v>
      </c>
      <c r="I58" s="38">
        <f>ROUND(G58*H58,2)</f>
        <v>33312</v>
      </c>
      <c r="J58" s="26">
        <f t="shared" si="16"/>
        <v>11.861359305542198</v>
      </c>
      <c r="K58" s="26">
        <f t="shared" si="17"/>
        <v>18978.174888867517</v>
      </c>
    </row>
    <row r="59" spans="2:11" ht="17.25">
      <c r="B59" s="52" t="s">
        <v>148</v>
      </c>
      <c r="C59" s="22" t="s">
        <v>37</v>
      </c>
      <c r="D59" s="22" t="s">
        <v>149</v>
      </c>
      <c r="E59" s="33" t="s">
        <v>150</v>
      </c>
      <c r="F59" s="36" t="s">
        <v>7</v>
      </c>
      <c r="G59" s="37">
        <v>500</v>
      </c>
      <c r="H59" s="26">
        <v>286.45999999999998</v>
      </c>
      <c r="I59" s="38">
        <f>ROUND(G59*H59,2)</f>
        <v>143230</v>
      </c>
      <c r="J59" s="26">
        <f t="shared" si="16"/>
        <v>163.19908677548597</v>
      </c>
      <c r="K59" s="26">
        <f t="shared" si="17"/>
        <v>81599.54338774299</v>
      </c>
    </row>
    <row r="60" spans="2:11" ht="31.5">
      <c r="B60" s="52" t="s">
        <v>151</v>
      </c>
      <c r="C60" s="22" t="s">
        <v>37</v>
      </c>
      <c r="D60" s="22" t="s">
        <v>152</v>
      </c>
      <c r="E60" s="33" t="s">
        <v>153</v>
      </c>
      <c r="F60" s="19" t="s">
        <v>6</v>
      </c>
      <c r="G60" s="37">
        <v>15</v>
      </c>
      <c r="H60" s="26">
        <v>174.74</v>
      </c>
      <c r="I60" s="38">
        <f>ROUND(G60*H60,2)</f>
        <v>2621.1</v>
      </c>
      <c r="J60" s="26">
        <f t="shared" si="16"/>
        <v>99.551101107129853</v>
      </c>
      <c r="K60" s="26">
        <f t="shared" si="17"/>
        <v>1493.2665166069478</v>
      </c>
    </row>
    <row r="61" spans="2:11" ht="31.5">
      <c r="B61" s="52" t="s">
        <v>154</v>
      </c>
      <c r="C61" s="22" t="s">
        <v>37</v>
      </c>
      <c r="D61" s="22" t="s">
        <v>155</v>
      </c>
      <c r="E61" s="33" t="s">
        <v>156</v>
      </c>
      <c r="F61" s="19" t="s">
        <v>6</v>
      </c>
      <c r="G61" s="37">
        <v>15</v>
      </c>
      <c r="H61" s="26">
        <v>53.11</v>
      </c>
      <c r="I61" s="38">
        <f>ROUND(G61*H61,2)</f>
        <v>796.65</v>
      </c>
      <c r="J61" s="26">
        <f t="shared" si="16"/>
        <v>30.257290716491166</v>
      </c>
      <c r="K61" s="26">
        <f t="shared" si="17"/>
        <v>453.85936074736748</v>
      </c>
    </row>
    <row r="62" spans="2:11" ht="31.5">
      <c r="B62" s="52" t="s">
        <v>157</v>
      </c>
      <c r="C62" s="19"/>
      <c r="D62" s="54"/>
      <c r="E62" s="33" t="s">
        <v>158</v>
      </c>
      <c r="F62" s="36"/>
      <c r="G62" s="35"/>
      <c r="H62" s="26"/>
      <c r="I62" s="39"/>
      <c r="J62" s="26">
        <f t="shared" si="16"/>
        <v>0</v>
      </c>
      <c r="K62" s="26">
        <f t="shared" si="17"/>
        <v>0</v>
      </c>
    </row>
    <row r="63" spans="2:11" ht="17.25">
      <c r="B63" s="52" t="s">
        <v>159</v>
      </c>
      <c r="C63" s="22" t="s">
        <v>37</v>
      </c>
      <c r="D63" s="22" t="s">
        <v>160</v>
      </c>
      <c r="E63" s="33" t="s">
        <v>161</v>
      </c>
      <c r="F63" s="36" t="s">
        <v>7</v>
      </c>
      <c r="G63" s="37">
        <v>150</v>
      </c>
      <c r="H63" s="26">
        <v>123.22</v>
      </c>
      <c r="I63" s="38">
        <f t="shared" ref="I63:I69" si="18">ROUND(G63*H63,2)</f>
        <v>18483</v>
      </c>
      <c r="J63" s="26">
        <f t="shared" si="16"/>
        <v>70.199649069592198</v>
      </c>
      <c r="K63" s="26">
        <f t="shared" si="17"/>
        <v>10529.947360438829</v>
      </c>
    </row>
    <row r="64" spans="2:11" ht="17.25">
      <c r="B64" s="52" t="s">
        <v>162</v>
      </c>
      <c r="C64" s="22" t="s">
        <v>37</v>
      </c>
      <c r="D64" s="22" t="s">
        <v>163</v>
      </c>
      <c r="E64" s="33" t="s">
        <v>164</v>
      </c>
      <c r="F64" s="36" t="s">
        <v>7</v>
      </c>
      <c r="G64" s="37">
        <v>25</v>
      </c>
      <c r="H64" s="26">
        <v>184.13</v>
      </c>
      <c r="I64" s="38">
        <f t="shared" si="18"/>
        <v>4603.25</v>
      </c>
      <c r="J64" s="26">
        <f t="shared" si="16"/>
        <v>104.90067670170436</v>
      </c>
      <c r="K64" s="26">
        <f t="shared" si="17"/>
        <v>2622.516917542609</v>
      </c>
    </row>
    <row r="65" spans="1:13" ht="31.5">
      <c r="B65" s="29" t="s">
        <v>165</v>
      </c>
      <c r="C65" s="22" t="s">
        <v>37</v>
      </c>
      <c r="D65" s="22" t="s">
        <v>166</v>
      </c>
      <c r="E65" s="33" t="s">
        <v>167</v>
      </c>
      <c r="F65" s="36" t="s">
        <v>6</v>
      </c>
      <c r="G65" s="37">
        <v>175</v>
      </c>
      <c r="H65" s="26">
        <v>179.4</v>
      </c>
      <c r="I65" s="38">
        <f t="shared" si="18"/>
        <v>31395</v>
      </c>
      <c r="J65" s="26">
        <f t="shared" si="16"/>
        <v>102.20594905928291</v>
      </c>
      <c r="K65" s="26">
        <f t="shared" si="17"/>
        <v>17886.041085374509</v>
      </c>
    </row>
    <row r="66" spans="1:13" ht="31.5">
      <c r="B66" s="52" t="s">
        <v>168</v>
      </c>
      <c r="C66" s="22" t="s">
        <v>37</v>
      </c>
      <c r="D66" s="22" t="s">
        <v>169</v>
      </c>
      <c r="E66" s="33" t="s">
        <v>170</v>
      </c>
      <c r="F66" s="36" t="s">
        <v>6</v>
      </c>
      <c r="G66" s="37">
        <v>15</v>
      </c>
      <c r="H66" s="26">
        <v>155.62</v>
      </c>
      <c r="I66" s="38">
        <f t="shared" si="18"/>
        <v>2334.3000000000002</v>
      </c>
      <c r="J66" s="26">
        <f t="shared" si="16"/>
        <v>88.658248565248641</v>
      </c>
      <c r="K66" s="26">
        <f t="shared" si="17"/>
        <v>1329.8737284787296</v>
      </c>
    </row>
    <row r="67" spans="1:13" ht="31.5">
      <c r="B67" s="52" t="s">
        <v>171</v>
      </c>
      <c r="C67" s="22" t="s">
        <v>37</v>
      </c>
      <c r="D67" s="22" t="s">
        <v>172</v>
      </c>
      <c r="E67" s="33" t="s">
        <v>173</v>
      </c>
      <c r="F67" s="36" t="s">
        <v>6</v>
      </c>
      <c r="G67" s="37">
        <v>15</v>
      </c>
      <c r="H67" s="26">
        <v>112.19</v>
      </c>
      <c r="I67" s="38">
        <f t="shared" si="18"/>
        <v>1682.85</v>
      </c>
      <c r="J67" s="26">
        <f t="shared" si="16"/>
        <v>63.915749303015325</v>
      </c>
      <c r="K67" s="26">
        <f t="shared" si="17"/>
        <v>958.73623954522986</v>
      </c>
    </row>
    <row r="68" spans="1:13" ht="31.5">
      <c r="B68" s="52" t="s">
        <v>174</v>
      </c>
      <c r="C68" s="22" t="s">
        <v>37</v>
      </c>
      <c r="D68" s="22" t="s">
        <v>175</v>
      </c>
      <c r="E68" s="33" t="s">
        <v>176</v>
      </c>
      <c r="F68" s="36" t="s">
        <v>6</v>
      </c>
      <c r="G68" s="37">
        <v>15</v>
      </c>
      <c r="H68" s="26">
        <v>16.36</v>
      </c>
      <c r="I68" s="38">
        <f t="shared" si="18"/>
        <v>245.4</v>
      </c>
      <c r="J68" s="26">
        <f t="shared" si="16"/>
        <v>9.3204533255845501</v>
      </c>
      <c r="K68" s="26">
        <f t="shared" si="17"/>
        <v>139.80679988376826</v>
      </c>
    </row>
    <row r="69" spans="1:13" ht="47.25">
      <c r="B69" s="52" t="s">
        <v>177</v>
      </c>
      <c r="C69" s="22" t="s">
        <v>37</v>
      </c>
      <c r="D69" s="22" t="s">
        <v>178</v>
      </c>
      <c r="E69" s="33" t="s">
        <v>179</v>
      </c>
      <c r="F69" s="36" t="s">
        <v>6</v>
      </c>
      <c r="G69" s="37">
        <v>100</v>
      </c>
      <c r="H69" s="26">
        <v>48.73</v>
      </c>
      <c r="I69" s="38">
        <f t="shared" si="18"/>
        <v>4873</v>
      </c>
      <c r="J69" s="26">
        <f t="shared" si="16"/>
        <v>27.761961525411682</v>
      </c>
      <c r="K69" s="26">
        <f t="shared" si="17"/>
        <v>2776.196152541168</v>
      </c>
    </row>
    <row r="70" spans="1:13" ht="31.5">
      <c r="B70" s="52" t="s">
        <v>180</v>
      </c>
      <c r="C70" s="19"/>
      <c r="D70" s="19"/>
      <c r="E70" s="33" t="s">
        <v>181</v>
      </c>
      <c r="F70" s="36"/>
      <c r="G70" s="35"/>
      <c r="H70" s="26"/>
      <c r="I70" s="39"/>
      <c r="J70" s="26">
        <f t="shared" si="16"/>
        <v>0</v>
      </c>
      <c r="K70" s="26">
        <f t="shared" si="17"/>
        <v>0</v>
      </c>
    </row>
    <row r="71" spans="1:13" ht="17.25">
      <c r="B71" s="52" t="s">
        <v>182</v>
      </c>
      <c r="C71" s="22" t="s">
        <v>37</v>
      </c>
      <c r="D71" s="22" t="s">
        <v>183</v>
      </c>
      <c r="E71" s="33" t="s">
        <v>184</v>
      </c>
      <c r="F71" s="36" t="s">
        <v>6</v>
      </c>
      <c r="G71" s="37">
        <v>27</v>
      </c>
      <c r="H71" s="26">
        <v>85.68</v>
      </c>
      <c r="I71" s="38">
        <f>ROUND(G71*H71,2)</f>
        <v>2313.36</v>
      </c>
      <c r="J71" s="26">
        <f t="shared" si="16"/>
        <v>48.812740888513716</v>
      </c>
      <c r="K71" s="26">
        <f t="shared" si="17"/>
        <v>1317.9440039898702</v>
      </c>
    </row>
    <row r="72" spans="1:13" s="58" customFormat="1" ht="31.5">
      <c r="A72" s="57"/>
      <c r="B72" s="52" t="s">
        <v>185</v>
      </c>
      <c r="C72" s="19" t="s">
        <v>37</v>
      </c>
      <c r="D72" s="19" t="s">
        <v>186</v>
      </c>
      <c r="E72" s="33" t="s">
        <v>187</v>
      </c>
      <c r="F72" s="36" t="s">
        <v>6</v>
      </c>
      <c r="G72" s="37">
        <v>5</v>
      </c>
      <c r="H72" s="26">
        <v>113.48</v>
      </c>
      <c r="I72" s="38">
        <f>ROUND(G72*H72,2)</f>
        <v>567.4</v>
      </c>
      <c r="J72" s="26">
        <f t="shared" si="16"/>
        <v>64.650675023675731</v>
      </c>
      <c r="K72" s="26">
        <f t="shared" si="17"/>
        <v>323.25337511837864</v>
      </c>
    </row>
    <row r="73" spans="1:13">
      <c r="B73" s="56"/>
      <c r="C73" s="45"/>
      <c r="D73" s="45"/>
      <c r="E73" s="46" t="s">
        <v>188</v>
      </c>
      <c r="F73" s="47"/>
      <c r="G73" s="48"/>
      <c r="H73" s="49"/>
      <c r="I73" s="50">
        <f>SUM(I57:I71)</f>
        <v>252039.90999999997</v>
      </c>
      <c r="J73" s="49"/>
      <c r="K73" s="50">
        <f>SUM(K57:K71)</f>
        <v>143589.62208676842</v>
      </c>
    </row>
    <row r="74" spans="1:13" ht="17.25">
      <c r="B74" s="21" t="s">
        <v>189</v>
      </c>
      <c r="C74" s="22"/>
      <c r="D74" s="22"/>
      <c r="E74" s="23" t="s">
        <v>190</v>
      </c>
      <c r="F74" s="24"/>
      <c r="G74" s="25"/>
      <c r="H74" s="26"/>
      <c r="I74" s="27"/>
      <c r="J74" s="26"/>
      <c r="K74" s="27"/>
    </row>
    <row r="75" spans="1:13" ht="47.25">
      <c r="B75" s="52" t="s">
        <v>191</v>
      </c>
      <c r="C75" s="19"/>
      <c r="D75" s="19"/>
      <c r="E75" s="33" t="s">
        <v>192</v>
      </c>
      <c r="F75" s="36"/>
      <c r="G75" s="35"/>
      <c r="H75" s="38"/>
      <c r="I75" s="39"/>
      <c r="J75" s="38"/>
      <c r="K75" s="39"/>
    </row>
    <row r="76" spans="1:13" ht="17.25">
      <c r="B76" s="29" t="s">
        <v>193</v>
      </c>
      <c r="C76" s="22" t="s">
        <v>30</v>
      </c>
      <c r="D76" s="22">
        <v>91924</v>
      </c>
      <c r="E76" s="30" t="s">
        <v>194</v>
      </c>
      <c r="F76" s="24" t="s">
        <v>7</v>
      </c>
      <c r="G76" s="31">
        <v>100</v>
      </c>
      <c r="H76" s="26">
        <v>3.22</v>
      </c>
      <c r="I76" s="26">
        <f>ROUND(G76*H76,2)</f>
        <v>322</v>
      </c>
      <c r="J76" s="26">
        <f t="shared" ref="J76:J77" si="19">H76*$K$5</f>
        <v>1.8344657523461037</v>
      </c>
      <c r="K76" s="26">
        <f t="shared" ref="K76:K77" si="20">G76*J76</f>
        <v>183.44657523461038</v>
      </c>
    </row>
    <row r="77" spans="1:13" ht="17.25">
      <c r="B77" s="29" t="s">
        <v>195</v>
      </c>
      <c r="C77" s="22" t="s">
        <v>30</v>
      </c>
      <c r="D77" s="22">
        <v>91926</v>
      </c>
      <c r="E77" s="30" t="s">
        <v>196</v>
      </c>
      <c r="F77" s="24" t="s">
        <v>7</v>
      </c>
      <c r="G77" s="31">
        <v>500</v>
      </c>
      <c r="H77" s="26">
        <v>4.7</v>
      </c>
      <c r="I77" s="26">
        <f>ROUND(G77*H77,2)</f>
        <v>2350</v>
      </c>
      <c r="J77" s="26">
        <f t="shared" si="19"/>
        <v>2.6776363465921387</v>
      </c>
      <c r="K77" s="26">
        <f t="shared" si="20"/>
        <v>1338.8181732960693</v>
      </c>
    </row>
    <row r="78" spans="1:13" ht="17.25">
      <c r="B78" s="29" t="s">
        <v>197</v>
      </c>
      <c r="C78" s="22" t="s">
        <v>30</v>
      </c>
      <c r="D78" s="22">
        <v>91928</v>
      </c>
      <c r="E78" s="30" t="s">
        <v>198</v>
      </c>
      <c r="F78" s="24" t="s">
        <v>7</v>
      </c>
      <c r="G78" s="31">
        <v>5400</v>
      </c>
      <c r="H78" s="59">
        <v>7.66</v>
      </c>
      <c r="I78" s="26">
        <f>ROUND(G78*H78,2)</f>
        <v>41364</v>
      </c>
      <c r="J78" s="91">
        <v>7.66</v>
      </c>
      <c r="K78" s="26">
        <f>ROUND(I78*J78,2)</f>
        <v>316848.24</v>
      </c>
      <c r="M78" t="s">
        <v>855</v>
      </c>
    </row>
    <row r="79" spans="1:13" ht="17.25">
      <c r="B79" s="29" t="s">
        <v>199</v>
      </c>
      <c r="C79" s="22" t="s">
        <v>30</v>
      </c>
      <c r="D79" s="22">
        <v>91930</v>
      </c>
      <c r="E79" s="30" t="s">
        <v>200</v>
      </c>
      <c r="F79" s="24" t="s">
        <v>7</v>
      </c>
      <c r="G79" s="31">
        <v>100</v>
      </c>
      <c r="H79" s="26">
        <v>10.49</v>
      </c>
      <c r="I79" s="26">
        <f>ROUND(G79*H79,2)</f>
        <v>1049</v>
      </c>
      <c r="J79" s="26">
        <f t="shared" ref="J79:J80" si="21">H79*$K$5</f>
        <v>5.9762564416492632</v>
      </c>
      <c r="K79" s="26">
        <f t="shared" ref="K79:K80" si="22">G79*J79</f>
        <v>597.62564416492637</v>
      </c>
    </row>
    <row r="80" spans="1:13" ht="17.25">
      <c r="B80" s="29" t="s">
        <v>201</v>
      </c>
      <c r="C80" s="22" t="s">
        <v>30</v>
      </c>
      <c r="D80" s="22">
        <v>91932</v>
      </c>
      <c r="E80" s="30" t="s">
        <v>202</v>
      </c>
      <c r="F80" s="24" t="s">
        <v>7</v>
      </c>
      <c r="G80" s="31">
        <v>50</v>
      </c>
      <c r="H80" s="26">
        <v>17.32</v>
      </c>
      <c r="I80" s="26">
        <f>ROUND(G80*H80,2)</f>
        <v>866</v>
      </c>
      <c r="J80" s="26">
        <f t="shared" si="21"/>
        <v>9.8673747921225203</v>
      </c>
      <c r="K80" s="26">
        <f t="shared" si="22"/>
        <v>493.36873960612604</v>
      </c>
    </row>
    <row r="81" spans="2:11" ht="47.25">
      <c r="B81" s="52" t="s">
        <v>203</v>
      </c>
      <c r="C81" s="19"/>
      <c r="D81" s="19"/>
      <c r="E81" s="33" t="s">
        <v>204</v>
      </c>
      <c r="F81" s="36"/>
      <c r="G81" s="35"/>
      <c r="H81" s="38"/>
      <c r="I81" s="39"/>
      <c r="J81" s="38"/>
      <c r="K81" s="39"/>
    </row>
    <row r="82" spans="2:11" ht="17.25">
      <c r="B82" s="29" t="s">
        <v>205</v>
      </c>
      <c r="C82" s="22" t="s">
        <v>30</v>
      </c>
      <c r="D82" s="22">
        <v>91933</v>
      </c>
      <c r="E82" s="30" t="s">
        <v>206</v>
      </c>
      <c r="F82" s="24" t="s">
        <v>7</v>
      </c>
      <c r="G82" s="31">
        <v>150</v>
      </c>
      <c r="H82" s="26">
        <v>18.510000000000002</v>
      </c>
      <c r="I82" s="26">
        <f>ROUND(G82*H82,2)</f>
        <v>2776.5</v>
      </c>
      <c r="J82" s="26">
        <f t="shared" ref="J82:J85" si="23">H82*$K$5</f>
        <v>10.545329526685212</v>
      </c>
      <c r="K82" s="26">
        <f t="shared" ref="K82:K85" si="24">G82*J82</f>
        <v>1581.7994290027818</v>
      </c>
    </row>
    <row r="83" spans="2:11" ht="17.25">
      <c r="B83" s="29" t="s">
        <v>207</v>
      </c>
      <c r="C83" s="22" t="s">
        <v>30</v>
      </c>
      <c r="D83" s="22">
        <v>91935</v>
      </c>
      <c r="E83" s="30" t="s">
        <v>208</v>
      </c>
      <c r="F83" s="24" t="s">
        <v>7</v>
      </c>
      <c r="G83" s="31">
        <v>200</v>
      </c>
      <c r="H83" s="26">
        <v>28.23</v>
      </c>
      <c r="I83" s="26">
        <f>ROUND(G83*H83,2)</f>
        <v>5646</v>
      </c>
      <c r="J83" s="26">
        <f t="shared" si="23"/>
        <v>16.082909375382144</v>
      </c>
      <c r="K83" s="26">
        <f t="shared" si="24"/>
        <v>3216.5818750764288</v>
      </c>
    </row>
    <row r="84" spans="2:11" ht="17.25">
      <c r="B84" s="29" t="s">
        <v>209</v>
      </c>
      <c r="C84" s="22" t="s">
        <v>30</v>
      </c>
      <c r="D84" s="22">
        <v>92984</v>
      </c>
      <c r="E84" s="30" t="s">
        <v>210</v>
      </c>
      <c r="F84" s="24" t="s">
        <v>7</v>
      </c>
      <c r="G84" s="31">
        <v>200</v>
      </c>
      <c r="H84" s="26">
        <v>32.200000000000003</v>
      </c>
      <c r="I84" s="26">
        <f>ROUND(G84*H84,2)</f>
        <v>6440</v>
      </c>
      <c r="J84" s="26">
        <f t="shared" si="23"/>
        <v>18.344657523461038</v>
      </c>
      <c r="K84" s="26">
        <f t="shared" si="24"/>
        <v>3668.9315046922075</v>
      </c>
    </row>
    <row r="85" spans="2:11" ht="17.25">
      <c r="B85" s="29" t="s">
        <v>211</v>
      </c>
      <c r="C85" s="22" t="s">
        <v>30</v>
      </c>
      <c r="D85" s="22">
        <v>92986</v>
      </c>
      <c r="E85" s="30" t="s">
        <v>212</v>
      </c>
      <c r="F85" s="24" t="s">
        <v>7</v>
      </c>
      <c r="G85" s="31">
        <v>150</v>
      </c>
      <c r="H85" s="26">
        <v>43.59</v>
      </c>
      <c r="I85" s="26">
        <f>ROUND(G85*H85,2)</f>
        <v>6538.5</v>
      </c>
      <c r="J85" s="26">
        <f t="shared" si="23"/>
        <v>24.833652839989647</v>
      </c>
      <c r="K85" s="26">
        <f t="shared" si="24"/>
        <v>3725.0479259984468</v>
      </c>
    </row>
    <row r="86" spans="2:11" ht="17.25">
      <c r="B86" s="52" t="s">
        <v>213</v>
      </c>
      <c r="C86" s="53"/>
      <c r="D86" s="54"/>
      <c r="E86" s="33" t="s">
        <v>214</v>
      </c>
      <c r="F86" s="36"/>
      <c r="G86" s="37"/>
      <c r="H86" s="38"/>
      <c r="I86" s="38"/>
      <c r="J86" s="38"/>
      <c r="K86" s="38"/>
    </row>
    <row r="87" spans="2:11" ht="17.25">
      <c r="B87" s="52" t="s">
        <v>215</v>
      </c>
      <c r="C87" s="22" t="s">
        <v>37</v>
      </c>
      <c r="D87" s="22" t="s">
        <v>216</v>
      </c>
      <c r="E87" s="33" t="s">
        <v>217</v>
      </c>
      <c r="F87" s="36" t="s">
        <v>7</v>
      </c>
      <c r="G87" s="37">
        <v>50</v>
      </c>
      <c r="H87" s="38">
        <v>10.54</v>
      </c>
      <c r="I87" s="38">
        <f>ROUND(G87*H87,2)</f>
        <v>527</v>
      </c>
      <c r="J87" s="26">
        <f t="shared" ref="J87:J88" si="25">H87*$K$5</f>
        <v>6.0047419346981146</v>
      </c>
      <c r="K87" s="26">
        <f t="shared" ref="K87:K88" si="26">G87*J87</f>
        <v>300.23709673490572</v>
      </c>
    </row>
    <row r="88" spans="2:11" ht="17.25">
      <c r="B88" s="52" t="s">
        <v>218</v>
      </c>
      <c r="C88" s="22" t="s">
        <v>37</v>
      </c>
      <c r="D88" s="22" t="s">
        <v>219</v>
      </c>
      <c r="E88" s="33" t="s">
        <v>220</v>
      </c>
      <c r="F88" s="36" t="s">
        <v>7</v>
      </c>
      <c r="G88" s="37">
        <v>100</v>
      </c>
      <c r="H88" s="38">
        <v>11.9</v>
      </c>
      <c r="I88" s="38">
        <f>ROUND(G88*H88,2)</f>
        <v>1190</v>
      </c>
      <c r="J88" s="26">
        <f t="shared" si="25"/>
        <v>6.7795473456269049</v>
      </c>
      <c r="K88" s="26">
        <f t="shared" si="26"/>
        <v>677.95473456269053</v>
      </c>
    </row>
    <row r="89" spans="2:11" ht="17.25">
      <c r="B89" s="52" t="s">
        <v>221</v>
      </c>
      <c r="C89" s="53"/>
      <c r="D89" s="53"/>
      <c r="E89" s="33" t="s">
        <v>222</v>
      </c>
      <c r="F89" s="36"/>
      <c r="G89" s="35"/>
      <c r="H89" s="38"/>
      <c r="I89" s="39"/>
      <c r="J89" s="38"/>
      <c r="K89" s="39"/>
    </row>
    <row r="90" spans="2:11" ht="17.25">
      <c r="B90" s="52" t="s">
        <v>223</v>
      </c>
      <c r="C90" s="22" t="s">
        <v>37</v>
      </c>
      <c r="D90" s="22" t="s">
        <v>224</v>
      </c>
      <c r="E90" s="33" t="s">
        <v>225</v>
      </c>
      <c r="F90" s="36" t="s">
        <v>6</v>
      </c>
      <c r="G90" s="37">
        <v>320</v>
      </c>
      <c r="H90" s="26">
        <v>1.69</v>
      </c>
      <c r="I90" s="38">
        <f t="shared" ref="I90:I99" si="27">ROUND(G90*H90,2)</f>
        <v>540.79999999999995</v>
      </c>
      <c r="J90" s="26">
        <f t="shared" ref="J90:J99" si="28">H90*$K$5</f>
        <v>0.96280966505121579</v>
      </c>
      <c r="K90" s="26">
        <f t="shared" ref="K90:K99" si="29">G90*J90</f>
        <v>308.09909281638903</v>
      </c>
    </row>
    <row r="91" spans="2:11" ht="17.25">
      <c r="B91" s="52" t="s">
        <v>226</v>
      </c>
      <c r="C91" s="22" t="s">
        <v>37</v>
      </c>
      <c r="D91" s="22" t="s">
        <v>227</v>
      </c>
      <c r="E91" s="33" t="s">
        <v>228</v>
      </c>
      <c r="F91" s="36" t="s">
        <v>6</v>
      </c>
      <c r="G91" s="37">
        <v>520</v>
      </c>
      <c r="H91" s="26">
        <v>1.84</v>
      </c>
      <c r="I91" s="38">
        <f t="shared" si="27"/>
        <v>956.8</v>
      </c>
      <c r="J91" s="26">
        <f t="shared" si="28"/>
        <v>1.0482661441977734</v>
      </c>
      <c r="K91" s="26">
        <f t="shared" si="29"/>
        <v>545.09839498284214</v>
      </c>
    </row>
    <row r="92" spans="2:11" ht="17.25">
      <c r="B92" s="52" t="s">
        <v>229</v>
      </c>
      <c r="C92" s="22" t="s">
        <v>37</v>
      </c>
      <c r="D92" s="22" t="s">
        <v>230</v>
      </c>
      <c r="E92" s="33" t="s">
        <v>231</v>
      </c>
      <c r="F92" s="36" t="s">
        <v>6</v>
      </c>
      <c r="G92" s="37">
        <v>100</v>
      </c>
      <c r="H92" s="26">
        <v>1.92</v>
      </c>
      <c r="I92" s="38">
        <f t="shared" si="27"/>
        <v>192</v>
      </c>
      <c r="J92" s="26">
        <f t="shared" si="28"/>
        <v>1.0938429330759374</v>
      </c>
      <c r="K92" s="26">
        <f t="shared" si="29"/>
        <v>109.38429330759374</v>
      </c>
    </row>
    <row r="93" spans="2:11" ht="17.25">
      <c r="B93" s="52" t="s">
        <v>232</v>
      </c>
      <c r="C93" s="22" t="s">
        <v>37</v>
      </c>
      <c r="D93" s="22" t="s">
        <v>233</v>
      </c>
      <c r="E93" s="33" t="s">
        <v>234</v>
      </c>
      <c r="F93" s="36" t="s">
        <v>6</v>
      </c>
      <c r="G93" s="37">
        <v>50</v>
      </c>
      <c r="H93" s="26">
        <v>2.06</v>
      </c>
      <c r="I93" s="38">
        <f t="shared" si="27"/>
        <v>103</v>
      </c>
      <c r="J93" s="26">
        <f t="shared" si="28"/>
        <v>1.1736023136127247</v>
      </c>
      <c r="K93" s="26">
        <f t="shared" si="29"/>
        <v>58.680115680636234</v>
      </c>
    </row>
    <row r="94" spans="2:11" ht="17.25">
      <c r="B94" s="52" t="s">
        <v>235</v>
      </c>
      <c r="C94" s="22" t="s">
        <v>37</v>
      </c>
      <c r="D94" s="22" t="s">
        <v>236</v>
      </c>
      <c r="E94" s="33" t="s">
        <v>237</v>
      </c>
      <c r="F94" s="36" t="s">
        <v>6</v>
      </c>
      <c r="G94" s="37">
        <v>50</v>
      </c>
      <c r="H94" s="26">
        <v>2.31</v>
      </c>
      <c r="I94" s="38">
        <f t="shared" si="27"/>
        <v>115.5</v>
      </c>
      <c r="J94" s="26">
        <f t="shared" si="28"/>
        <v>1.3160297788569872</v>
      </c>
      <c r="K94" s="26">
        <f t="shared" si="29"/>
        <v>65.80148894284936</v>
      </c>
    </row>
    <row r="95" spans="2:11" ht="17.25">
      <c r="B95" s="52" t="s">
        <v>238</v>
      </c>
      <c r="C95" s="22" t="s">
        <v>37</v>
      </c>
      <c r="D95" s="22" t="s">
        <v>239</v>
      </c>
      <c r="E95" s="33" t="s">
        <v>240</v>
      </c>
      <c r="F95" s="36" t="s">
        <v>6</v>
      </c>
      <c r="G95" s="37">
        <v>25</v>
      </c>
      <c r="H95" s="26">
        <v>2.87</v>
      </c>
      <c r="I95" s="38">
        <f t="shared" si="27"/>
        <v>71.75</v>
      </c>
      <c r="J95" s="26">
        <f t="shared" si="28"/>
        <v>1.6350673010041359</v>
      </c>
      <c r="K95" s="26">
        <f t="shared" si="29"/>
        <v>40.876682525103398</v>
      </c>
    </row>
    <row r="96" spans="2:11" ht="17.25">
      <c r="B96" s="52" t="s">
        <v>241</v>
      </c>
      <c r="C96" s="22" t="s">
        <v>37</v>
      </c>
      <c r="D96" s="22" t="s">
        <v>242</v>
      </c>
      <c r="E96" s="33" t="s">
        <v>243</v>
      </c>
      <c r="F96" s="36" t="s">
        <v>6</v>
      </c>
      <c r="G96" s="37">
        <v>100</v>
      </c>
      <c r="H96" s="26">
        <v>4.1500000000000004</v>
      </c>
      <c r="I96" s="38">
        <f t="shared" si="27"/>
        <v>415</v>
      </c>
      <c r="J96" s="26">
        <f t="shared" si="28"/>
        <v>2.3642959230547609</v>
      </c>
      <c r="K96" s="26">
        <f t="shared" si="29"/>
        <v>236.42959230547609</v>
      </c>
    </row>
    <row r="97" spans="2:11" ht="17.25">
      <c r="B97" s="52" t="s">
        <v>244</v>
      </c>
      <c r="C97" s="22" t="s">
        <v>37</v>
      </c>
      <c r="D97" s="22" t="s">
        <v>245</v>
      </c>
      <c r="E97" s="33" t="s">
        <v>246</v>
      </c>
      <c r="F97" s="36" t="s">
        <v>6</v>
      </c>
      <c r="G97" s="37">
        <v>50</v>
      </c>
      <c r="H97" s="26">
        <v>5.35</v>
      </c>
      <c r="I97" s="38">
        <f t="shared" si="27"/>
        <v>267.5</v>
      </c>
      <c r="J97" s="26">
        <f t="shared" si="28"/>
        <v>3.0479477562272215</v>
      </c>
      <c r="K97" s="26">
        <f t="shared" si="29"/>
        <v>152.39738781136109</v>
      </c>
    </row>
    <row r="98" spans="2:11" ht="17.25">
      <c r="B98" s="52" t="s">
        <v>247</v>
      </c>
      <c r="C98" s="22" t="s">
        <v>37</v>
      </c>
      <c r="D98" s="22" t="s">
        <v>248</v>
      </c>
      <c r="E98" s="33" t="s">
        <v>249</v>
      </c>
      <c r="F98" s="36" t="s">
        <v>6</v>
      </c>
      <c r="G98" s="37">
        <v>50</v>
      </c>
      <c r="H98" s="26">
        <v>8.24</v>
      </c>
      <c r="I98" s="38">
        <f t="shared" si="27"/>
        <v>412</v>
      </c>
      <c r="J98" s="26">
        <f t="shared" si="28"/>
        <v>4.6944092544508988</v>
      </c>
      <c r="K98" s="26">
        <f t="shared" si="29"/>
        <v>234.72046272254494</v>
      </c>
    </row>
    <row r="99" spans="2:11" ht="17.25">
      <c r="B99" s="52" t="s">
        <v>250</v>
      </c>
      <c r="C99" s="22" t="s">
        <v>37</v>
      </c>
      <c r="D99" s="22" t="s">
        <v>251</v>
      </c>
      <c r="E99" s="33" t="s">
        <v>252</v>
      </c>
      <c r="F99" s="36" t="s">
        <v>6</v>
      </c>
      <c r="G99" s="37">
        <v>35</v>
      </c>
      <c r="H99" s="26">
        <v>28.35</v>
      </c>
      <c r="I99" s="38">
        <f t="shared" si="27"/>
        <v>992.25</v>
      </c>
      <c r="J99" s="26">
        <f t="shared" si="28"/>
        <v>16.151274558699392</v>
      </c>
      <c r="K99" s="26">
        <f t="shared" si="29"/>
        <v>565.29460955447871</v>
      </c>
    </row>
    <row r="100" spans="2:11">
      <c r="B100" s="56"/>
      <c r="C100" s="45"/>
      <c r="D100" s="45"/>
      <c r="E100" s="46" t="s">
        <v>253</v>
      </c>
      <c r="F100" s="47"/>
      <c r="G100" s="48"/>
      <c r="H100" s="49"/>
      <c r="I100" s="50">
        <f>SUM(I76:I99)</f>
        <v>73135.600000000006</v>
      </c>
      <c r="J100" s="49"/>
      <c r="K100" s="50">
        <f>SUM(K76:K99)</f>
        <v>334948.83381901844</v>
      </c>
    </row>
    <row r="101" spans="2:11" ht="17.25">
      <c r="B101" s="21" t="s">
        <v>254</v>
      </c>
      <c r="C101" s="19"/>
      <c r="D101" s="19"/>
      <c r="E101" s="18" t="s">
        <v>255</v>
      </c>
      <c r="F101" s="36"/>
      <c r="G101" s="35"/>
      <c r="H101" s="38"/>
      <c r="I101" s="39"/>
      <c r="J101" s="38"/>
      <c r="K101" s="39"/>
    </row>
    <row r="102" spans="2:11" ht="17.25">
      <c r="B102" s="29" t="s">
        <v>256</v>
      </c>
      <c r="C102" s="19" t="s">
        <v>49</v>
      </c>
      <c r="D102" s="19" t="s">
        <v>257</v>
      </c>
      <c r="E102" s="33" t="s">
        <v>258</v>
      </c>
      <c r="F102" s="36" t="s">
        <v>6</v>
      </c>
      <c r="G102" s="37">
        <v>30</v>
      </c>
      <c r="H102" s="26">
        <v>10.33</v>
      </c>
      <c r="I102" s="38">
        <f>ROUND(G102*H102,2)</f>
        <v>309.89999999999998</v>
      </c>
      <c r="J102" s="26">
        <f t="shared" ref="J102:J131" si="30">H102*$K$5</f>
        <v>5.8851028638929348</v>
      </c>
      <c r="K102" s="26">
        <f t="shared" ref="K102:K131" si="31">G102*J102</f>
        <v>176.55308591678804</v>
      </c>
    </row>
    <row r="103" spans="2:11" ht="17.25">
      <c r="B103" s="29" t="s">
        <v>259</v>
      </c>
      <c r="C103" s="19" t="s">
        <v>49</v>
      </c>
      <c r="D103" s="19" t="s">
        <v>260</v>
      </c>
      <c r="E103" s="33" t="s">
        <v>261</v>
      </c>
      <c r="F103" s="36" t="s">
        <v>6</v>
      </c>
      <c r="G103" s="37">
        <v>15</v>
      </c>
      <c r="H103" s="26">
        <v>13.57</v>
      </c>
      <c r="I103" s="38">
        <f>ROUND(G103*H103,2)</f>
        <v>203.55</v>
      </c>
      <c r="J103" s="26">
        <f t="shared" si="30"/>
        <v>7.7309628134585795</v>
      </c>
      <c r="K103" s="26">
        <f t="shared" si="31"/>
        <v>115.9644422018787</v>
      </c>
    </row>
    <row r="104" spans="2:11" ht="31.5">
      <c r="B104" s="29" t="s">
        <v>262</v>
      </c>
      <c r="C104" s="53" t="s">
        <v>49</v>
      </c>
      <c r="D104" s="53" t="s">
        <v>263</v>
      </c>
      <c r="E104" s="33" t="s">
        <v>264</v>
      </c>
      <c r="F104" s="36" t="s">
        <v>6</v>
      </c>
      <c r="G104" s="37">
        <v>30</v>
      </c>
      <c r="H104" s="26">
        <v>15.79</v>
      </c>
      <c r="I104" s="38">
        <f>ROUND(G104*H104,2)</f>
        <v>473.7</v>
      </c>
      <c r="J104" s="26">
        <f t="shared" si="30"/>
        <v>8.995718704827631</v>
      </c>
      <c r="K104" s="26">
        <f t="shared" si="31"/>
        <v>269.87156114482895</v>
      </c>
    </row>
    <row r="105" spans="2:11" ht="31.5">
      <c r="B105" s="29" t="s">
        <v>265</v>
      </c>
      <c r="C105" s="53" t="s">
        <v>49</v>
      </c>
      <c r="D105" s="53" t="s">
        <v>266</v>
      </c>
      <c r="E105" s="33" t="s">
        <v>267</v>
      </c>
      <c r="F105" s="36" t="s">
        <v>6</v>
      </c>
      <c r="G105" s="37">
        <v>15</v>
      </c>
      <c r="H105" s="26">
        <v>18.149999999999999</v>
      </c>
      <c r="I105" s="38">
        <f>ROUND(G105*H105,2)</f>
        <v>272.25</v>
      </c>
      <c r="J105" s="26">
        <f t="shared" si="30"/>
        <v>10.340233976733471</v>
      </c>
      <c r="K105" s="26">
        <f t="shared" si="31"/>
        <v>155.10350965100207</v>
      </c>
    </row>
    <row r="106" spans="2:11" ht="31.5">
      <c r="B106" s="29" t="s">
        <v>268</v>
      </c>
      <c r="C106" s="53"/>
      <c r="D106" s="53"/>
      <c r="E106" s="33" t="s">
        <v>269</v>
      </c>
      <c r="F106" s="36"/>
      <c r="G106" s="35"/>
      <c r="H106" s="26"/>
      <c r="I106" s="39"/>
      <c r="J106" s="26">
        <f t="shared" si="30"/>
        <v>0</v>
      </c>
      <c r="K106" s="26">
        <f t="shared" si="31"/>
        <v>0</v>
      </c>
    </row>
    <row r="107" spans="2:11" ht="17.25">
      <c r="B107" s="40" t="s">
        <v>270</v>
      </c>
      <c r="C107" s="22" t="s">
        <v>37</v>
      </c>
      <c r="D107" s="22" t="s">
        <v>271</v>
      </c>
      <c r="E107" s="33" t="s">
        <v>272</v>
      </c>
      <c r="F107" s="36" t="s">
        <v>6</v>
      </c>
      <c r="G107" s="37">
        <v>21</v>
      </c>
      <c r="H107" s="26">
        <v>109.7</v>
      </c>
      <c r="I107" s="38">
        <f t="shared" ref="I107:I131" si="32">ROUND(G107*H107,2)</f>
        <v>2303.6999999999998</v>
      </c>
      <c r="J107" s="26">
        <f t="shared" si="30"/>
        <v>62.497171749182471</v>
      </c>
      <c r="K107" s="26">
        <f t="shared" si="31"/>
        <v>1312.4406067328318</v>
      </c>
    </row>
    <row r="108" spans="2:11" ht="17.25">
      <c r="B108" s="40" t="s">
        <v>273</v>
      </c>
      <c r="C108" s="22" t="s">
        <v>37</v>
      </c>
      <c r="D108" s="22" t="s">
        <v>274</v>
      </c>
      <c r="E108" s="33" t="s">
        <v>275</v>
      </c>
      <c r="F108" s="36" t="s">
        <v>6</v>
      </c>
      <c r="G108" s="37">
        <v>3</v>
      </c>
      <c r="H108" s="26">
        <v>140.86000000000001</v>
      </c>
      <c r="I108" s="38">
        <f t="shared" si="32"/>
        <v>422.58</v>
      </c>
      <c r="J108" s="26">
        <f t="shared" si="30"/>
        <v>80.249331017227377</v>
      </c>
      <c r="K108" s="26">
        <f t="shared" si="31"/>
        <v>240.74799305168213</v>
      </c>
    </row>
    <row r="109" spans="2:11" ht="31.5">
      <c r="B109" s="52" t="s">
        <v>276</v>
      </c>
      <c r="C109" s="22" t="s">
        <v>37</v>
      </c>
      <c r="D109" s="22" t="s">
        <v>277</v>
      </c>
      <c r="E109" s="33" t="s">
        <v>278</v>
      </c>
      <c r="F109" s="36" t="s">
        <v>6</v>
      </c>
      <c r="G109" s="37">
        <v>41</v>
      </c>
      <c r="H109" s="26">
        <v>13.66</v>
      </c>
      <c r="I109" s="38">
        <f t="shared" si="32"/>
        <v>560.05999999999995</v>
      </c>
      <c r="J109" s="26">
        <f t="shared" si="30"/>
        <v>7.7822367009465134</v>
      </c>
      <c r="K109" s="26">
        <f t="shared" si="31"/>
        <v>319.07170473880706</v>
      </c>
    </row>
    <row r="110" spans="2:11" ht="31.5">
      <c r="B110" s="52" t="s">
        <v>279</v>
      </c>
      <c r="C110" s="22" t="s">
        <v>37</v>
      </c>
      <c r="D110" s="22" t="s">
        <v>280</v>
      </c>
      <c r="E110" s="33" t="s">
        <v>281</v>
      </c>
      <c r="F110" s="36" t="s">
        <v>6</v>
      </c>
      <c r="G110" s="37">
        <v>700</v>
      </c>
      <c r="H110" s="26">
        <v>15.11</v>
      </c>
      <c r="I110" s="38">
        <f t="shared" si="32"/>
        <v>10577</v>
      </c>
      <c r="J110" s="26">
        <f t="shared" si="30"/>
        <v>8.6083159993632368</v>
      </c>
      <c r="K110" s="26">
        <f t="shared" si="31"/>
        <v>6025.8211995542661</v>
      </c>
    </row>
    <row r="111" spans="2:11" ht="31.5">
      <c r="B111" s="52" t="s">
        <v>282</v>
      </c>
      <c r="C111" s="19" t="s">
        <v>49</v>
      </c>
      <c r="D111" s="19" t="s">
        <v>283</v>
      </c>
      <c r="E111" s="33" t="s">
        <v>284</v>
      </c>
      <c r="F111" s="36" t="s">
        <v>6</v>
      </c>
      <c r="G111" s="37">
        <v>33</v>
      </c>
      <c r="H111" s="26">
        <v>4.57</v>
      </c>
      <c r="I111" s="38">
        <f t="shared" si="32"/>
        <v>150.81</v>
      </c>
      <c r="J111" s="26">
        <f t="shared" si="30"/>
        <v>2.6035740646651222</v>
      </c>
      <c r="K111" s="26">
        <f t="shared" si="31"/>
        <v>85.917944133949035</v>
      </c>
    </row>
    <row r="112" spans="2:11" ht="31.5">
      <c r="B112" s="52" t="s">
        <v>285</v>
      </c>
      <c r="C112" s="19" t="s">
        <v>49</v>
      </c>
      <c r="D112" s="19" t="s">
        <v>286</v>
      </c>
      <c r="E112" s="33" t="s">
        <v>287</v>
      </c>
      <c r="F112" s="36" t="s">
        <v>6</v>
      </c>
      <c r="G112" s="37">
        <v>16</v>
      </c>
      <c r="H112" s="26">
        <v>4.54</v>
      </c>
      <c r="I112" s="38">
        <f t="shared" si="32"/>
        <v>72.64</v>
      </c>
      <c r="J112" s="26">
        <f t="shared" si="30"/>
        <v>2.5864827688358107</v>
      </c>
      <c r="K112" s="26">
        <f t="shared" si="31"/>
        <v>41.383724301372972</v>
      </c>
    </row>
    <row r="113" spans="2:11" ht="31.5">
      <c r="B113" s="52" t="s">
        <v>288</v>
      </c>
      <c r="C113" s="19" t="s">
        <v>49</v>
      </c>
      <c r="D113" s="19" t="s">
        <v>289</v>
      </c>
      <c r="E113" s="33" t="s">
        <v>290</v>
      </c>
      <c r="F113" s="36" t="s">
        <v>6</v>
      </c>
      <c r="G113" s="37">
        <v>10</v>
      </c>
      <c r="H113" s="26">
        <v>8.24</v>
      </c>
      <c r="I113" s="38">
        <f t="shared" si="32"/>
        <v>82.4</v>
      </c>
      <c r="J113" s="26">
        <f t="shared" si="30"/>
        <v>4.6944092544508988</v>
      </c>
      <c r="K113" s="26">
        <f t="shared" si="31"/>
        <v>46.94409254450899</v>
      </c>
    </row>
    <row r="114" spans="2:11" ht="31.5">
      <c r="B114" s="52" t="s">
        <v>291</v>
      </c>
      <c r="C114" s="19" t="s">
        <v>292</v>
      </c>
      <c r="D114" s="19" t="s">
        <v>293</v>
      </c>
      <c r="E114" s="33" t="s">
        <v>294</v>
      </c>
      <c r="F114" s="36" t="s">
        <v>6</v>
      </c>
      <c r="G114" s="37">
        <v>10</v>
      </c>
      <c r="H114" s="26">
        <v>9.33</v>
      </c>
      <c r="I114" s="38">
        <f t="shared" si="32"/>
        <v>93.3</v>
      </c>
      <c r="J114" s="26">
        <f t="shared" si="30"/>
        <v>5.3153930029158838</v>
      </c>
      <c r="K114" s="26">
        <f t="shared" si="31"/>
        <v>53.153930029158836</v>
      </c>
    </row>
    <row r="115" spans="2:11" ht="31.5">
      <c r="B115" s="52" t="s">
        <v>295</v>
      </c>
      <c r="C115" s="19" t="s">
        <v>292</v>
      </c>
      <c r="D115" s="19" t="s">
        <v>293</v>
      </c>
      <c r="E115" s="33" t="s">
        <v>296</v>
      </c>
      <c r="F115" s="36" t="s">
        <v>6</v>
      </c>
      <c r="G115" s="37">
        <v>3</v>
      </c>
      <c r="H115" s="26">
        <v>9.33</v>
      </c>
      <c r="I115" s="38">
        <f t="shared" si="32"/>
        <v>27.99</v>
      </c>
      <c r="J115" s="26">
        <f t="shared" si="30"/>
        <v>5.3153930029158838</v>
      </c>
      <c r="K115" s="26">
        <f t="shared" si="31"/>
        <v>15.946179008747652</v>
      </c>
    </row>
    <row r="116" spans="2:11" ht="17.25">
      <c r="B116" s="52" t="s">
        <v>297</v>
      </c>
      <c r="C116" s="19" t="s">
        <v>49</v>
      </c>
      <c r="D116" s="19" t="s">
        <v>298</v>
      </c>
      <c r="E116" s="33" t="s">
        <v>299</v>
      </c>
      <c r="F116" s="36" t="s">
        <v>6</v>
      </c>
      <c r="G116" s="37">
        <v>54</v>
      </c>
      <c r="H116" s="26">
        <v>5.63</v>
      </c>
      <c r="I116" s="38">
        <f t="shared" si="32"/>
        <v>304.02</v>
      </c>
      <c r="J116" s="26">
        <f t="shared" si="30"/>
        <v>3.2074665173007957</v>
      </c>
      <c r="K116" s="26">
        <f t="shared" si="31"/>
        <v>173.20319193424297</v>
      </c>
    </row>
    <row r="117" spans="2:11" ht="17.25">
      <c r="B117" s="52" t="s">
        <v>300</v>
      </c>
      <c r="C117" s="19" t="s">
        <v>49</v>
      </c>
      <c r="D117" s="19" t="s">
        <v>301</v>
      </c>
      <c r="E117" s="33" t="s">
        <v>302</v>
      </c>
      <c r="F117" s="36" t="s">
        <v>6</v>
      </c>
      <c r="G117" s="37">
        <v>25</v>
      </c>
      <c r="H117" s="26">
        <v>8.42</v>
      </c>
      <c r="I117" s="38">
        <f t="shared" si="32"/>
        <v>210.5</v>
      </c>
      <c r="J117" s="26">
        <f t="shared" si="30"/>
        <v>4.7969570294267676</v>
      </c>
      <c r="K117" s="26">
        <f t="shared" si="31"/>
        <v>119.92392573566919</v>
      </c>
    </row>
    <row r="118" spans="2:11" ht="17.25">
      <c r="B118" s="52" t="s">
        <v>303</v>
      </c>
      <c r="C118" s="19" t="s">
        <v>49</v>
      </c>
      <c r="D118" s="19" t="s">
        <v>304</v>
      </c>
      <c r="E118" s="33" t="s">
        <v>305</v>
      </c>
      <c r="F118" s="36" t="s">
        <v>6</v>
      </c>
      <c r="G118" s="37">
        <v>120</v>
      </c>
      <c r="H118" s="26">
        <v>7.12</v>
      </c>
      <c r="I118" s="38">
        <f t="shared" si="32"/>
        <v>854.4</v>
      </c>
      <c r="J118" s="26">
        <f t="shared" si="30"/>
        <v>4.056334210156602</v>
      </c>
      <c r="K118" s="26">
        <f t="shared" si="31"/>
        <v>486.76010521879226</v>
      </c>
    </row>
    <row r="119" spans="2:11" ht="17.25">
      <c r="B119" s="52" t="s">
        <v>306</v>
      </c>
      <c r="C119" s="19" t="s">
        <v>49</v>
      </c>
      <c r="D119" s="19" t="s">
        <v>307</v>
      </c>
      <c r="E119" s="33" t="s">
        <v>308</v>
      </c>
      <c r="F119" s="36" t="s">
        <v>6</v>
      </c>
      <c r="G119" s="37">
        <v>50</v>
      </c>
      <c r="H119" s="26">
        <v>13.14</v>
      </c>
      <c r="I119" s="38">
        <f t="shared" si="32"/>
        <v>657</v>
      </c>
      <c r="J119" s="26">
        <f t="shared" si="30"/>
        <v>7.4859875732384475</v>
      </c>
      <c r="K119" s="26">
        <f t="shared" si="31"/>
        <v>374.29937866192239</v>
      </c>
    </row>
    <row r="120" spans="2:11" ht="17.25">
      <c r="B120" s="52" t="s">
        <v>309</v>
      </c>
      <c r="C120" s="19" t="s">
        <v>292</v>
      </c>
      <c r="D120" s="19" t="s">
        <v>310</v>
      </c>
      <c r="E120" s="33" t="s">
        <v>311</v>
      </c>
      <c r="F120" s="36" t="s">
        <v>6</v>
      </c>
      <c r="G120" s="37">
        <v>50</v>
      </c>
      <c r="H120" s="26">
        <v>13.27</v>
      </c>
      <c r="I120" s="38">
        <f t="shared" si="32"/>
        <v>663.5</v>
      </c>
      <c r="J120" s="26">
        <f t="shared" si="30"/>
        <v>7.560049855165464</v>
      </c>
      <c r="K120" s="26">
        <f t="shared" si="31"/>
        <v>378.00249275827321</v>
      </c>
    </row>
    <row r="121" spans="2:11" ht="17.25">
      <c r="B121" s="52" t="s">
        <v>312</v>
      </c>
      <c r="C121" s="19" t="s">
        <v>49</v>
      </c>
      <c r="D121" s="19" t="s">
        <v>313</v>
      </c>
      <c r="E121" s="33" t="s">
        <v>314</v>
      </c>
      <c r="F121" s="36" t="s">
        <v>6</v>
      </c>
      <c r="G121" s="37">
        <v>360</v>
      </c>
      <c r="H121" s="26">
        <v>1.64</v>
      </c>
      <c r="I121" s="38">
        <f t="shared" si="32"/>
        <v>590.4</v>
      </c>
      <c r="J121" s="26">
        <f t="shared" si="30"/>
        <v>0.93432417200236328</v>
      </c>
      <c r="K121" s="26">
        <f t="shared" si="31"/>
        <v>336.35670192085081</v>
      </c>
    </row>
    <row r="122" spans="2:11" ht="31.5">
      <c r="B122" s="52" t="s">
        <v>315</v>
      </c>
      <c r="C122" s="22" t="s">
        <v>37</v>
      </c>
      <c r="D122" s="22" t="s">
        <v>316</v>
      </c>
      <c r="E122" s="30" t="s">
        <v>317</v>
      </c>
      <c r="F122" s="24" t="s">
        <v>6</v>
      </c>
      <c r="G122" s="31">
        <v>20</v>
      </c>
      <c r="H122" s="26">
        <v>18.059999999999999</v>
      </c>
      <c r="I122" s="26">
        <f t="shared" si="32"/>
        <v>361.2</v>
      </c>
      <c r="J122" s="26">
        <f t="shared" si="30"/>
        <v>10.288960089245537</v>
      </c>
      <c r="K122" s="26">
        <f t="shared" si="31"/>
        <v>205.77920178491073</v>
      </c>
    </row>
    <row r="123" spans="2:11" ht="31.5">
      <c r="B123" s="52" t="s">
        <v>318</v>
      </c>
      <c r="C123" s="22" t="s">
        <v>30</v>
      </c>
      <c r="D123" s="22" t="s">
        <v>319</v>
      </c>
      <c r="E123" s="30" t="s">
        <v>320</v>
      </c>
      <c r="F123" s="24" t="s">
        <v>6</v>
      </c>
      <c r="G123" s="31">
        <v>765</v>
      </c>
      <c r="H123" s="26">
        <v>20.69</v>
      </c>
      <c r="I123" s="26">
        <f t="shared" si="32"/>
        <v>15827.85</v>
      </c>
      <c r="J123" s="26">
        <f t="shared" si="30"/>
        <v>11.787297023615182</v>
      </c>
      <c r="K123" s="26">
        <f t="shared" si="31"/>
        <v>9017.2822230656147</v>
      </c>
    </row>
    <row r="124" spans="2:11" ht="31.5">
      <c r="B124" s="52" t="s">
        <v>321</v>
      </c>
      <c r="C124" s="19" t="s">
        <v>49</v>
      </c>
      <c r="D124" s="19" t="s">
        <v>322</v>
      </c>
      <c r="E124" s="33" t="s">
        <v>323</v>
      </c>
      <c r="F124" s="36" t="s">
        <v>6</v>
      </c>
      <c r="G124" s="37">
        <v>30</v>
      </c>
      <c r="H124" s="26">
        <v>54.5</v>
      </c>
      <c r="I124" s="38">
        <f t="shared" si="32"/>
        <v>1635</v>
      </c>
      <c r="J124" s="26">
        <f t="shared" si="30"/>
        <v>31.049187423249268</v>
      </c>
      <c r="K124" s="26">
        <f t="shared" si="31"/>
        <v>931.475622697478</v>
      </c>
    </row>
    <row r="125" spans="2:11" ht="31.5">
      <c r="B125" s="52" t="s">
        <v>324</v>
      </c>
      <c r="C125" s="22" t="s">
        <v>30</v>
      </c>
      <c r="D125" s="22">
        <v>91952</v>
      </c>
      <c r="E125" s="30" t="s">
        <v>325</v>
      </c>
      <c r="F125" s="24" t="s">
        <v>6</v>
      </c>
      <c r="G125" s="31">
        <v>105</v>
      </c>
      <c r="H125" s="26">
        <v>19.95</v>
      </c>
      <c r="I125" s="26">
        <f t="shared" si="32"/>
        <v>2094.75</v>
      </c>
      <c r="J125" s="26">
        <f t="shared" si="30"/>
        <v>11.365711726492163</v>
      </c>
      <c r="K125" s="26">
        <f t="shared" si="31"/>
        <v>1193.3997312816771</v>
      </c>
    </row>
    <row r="126" spans="2:11" ht="31.5">
      <c r="B126" s="52" t="s">
        <v>326</v>
      </c>
      <c r="C126" s="22" t="s">
        <v>30</v>
      </c>
      <c r="D126" s="22">
        <v>91954</v>
      </c>
      <c r="E126" s="30" t="s">
        <v>327</v>
      </c>
      <c r="F126" s="24" t="s">
        <v>6</v>
      </c>
      <c r="G126" s="31">
        <v>15</v>
      </c>
      <c r="H126" s="26">
        <v>26.76</v>
      </c>
      <c r="I126" s="26">
        <f t="shared" si="32"/>
        <v>401.4</v>
      </c>
      <c r="J126" s="26">
        <f t="shared" si="30"/>
        <v>15.24543587974588</v>
      </c>
      <c r="K126" s="26">
        <f t="shared" si="31"/>
        <v>228.6815381961882</v>
      </c>
    </row>
    <row r="127" spans="2:11" ht="31.5">
      <c r="B127" s="52" t="s">
        <v>328</v>
      </c>
      <c r="C127" s="22" t="s">
        <v>30</v>
      </c>
      <c r="D127" s="22">
        <v>91978</v>
      </c>
      <c r="E127" s="30" t="s">
        <v>329</v>
      </c>
      <c r="F127" s="24" t="s">
        <v>6</v>
      </c>
      <c r="G127" s="31">
        <v>15</v>
      </c>
      <c r="H127" s="26">
        <v>43.14</v>
      </c>
      <c r="I127" s="26">
        <f t="shared" si="32"/>
        <v>647.1</v>
      </c>
      <c r="J127" s="26">
        <f t="shared" si="30"/>
        <v>24.57728340254997</v>
      </c>
      <c r="K127" s="26">
        <f t="shared" si="31"/>
        <v>368.65925103824952</v>
      </c>
    </row>
    <row r="128" spans="2:11" ht="31.5">
      <c r="B128" s="52" t="s">
        <v>330</v>
      </c>
      <c r="C128" s="22" t="s">
        <v>30</v>
      </c>
      <c r="D128" s="22">
        <v>91980</v>
      </c>
      <c r="E128" s="30" t="s">
        <v>331</v>
      </c>
      <c r="F128" s="24" t="s">
        <v>6</v>
      </c>
      <c r="G128" s="31">
        <v>15</v>
      </c>
      <c r="H128" s="26">
        <v>41.68</v>
      </c>
      <c r="I128" s="26">
        <f t="shared" si="32"/>
        <v>625.20000000000005</v>
      </c>
      <c r="J128" s="26">
        <f t="shared" si="30"/>
        <v>23.745507005523475</v>
      </c>
      <c r="K128" s="26">
        <f t="shared" si="31"/>
        <v>356.18260508285215</v>
      </c>
    </row>
    <row r="129" spans="2:11" ht="31.5">
      <c r="B129" s="52" t="s">
        <v>332</v>
      </c>
      <c r="C129" s="22" t="s">
        <v>37</v>
      </c>
      <c r="D129" s="22" t="s">
        <v>333</v>
      </c>
      <c r="E129" s="30" t="s">
        <v>334</v>
      </c>
      <c r="F129" s="24" t="s">
        <v>6</v>
      </c>
      <c r="G129" s="31">
        <v>10</v>
      </c>
      <c r="H129" s="26">
        <v>30.01</v>
      </c>
      <c r="I129" s="26">
        <f t="shared" si="32"/>
        <v>300.10000000000002</v>
      </c>
      <c r="J129" s="26">
        <f t="shared" si="30"/>
        <v>17.096992927921296</v>
      </c>
      <c r="K129" s="26">
        <f t="shared" si="31"/>
        <v>170.96992927921295</v>
      </c>
    </row>
    <row r="130" spans="2:11" ht="31.5">
      <c r="B130" s="52" t="s">
        <v>335</v>
      </c>
      <c r="C130" s="22" t="s">
        <v>30</v>
      </c>
      <c r="D130" s="22">
        <v>91984</v>
      </c>
      <c r="E130" s="30" t="s">
        <v>336</v>
      </c>
      <c r="F130" s="24" t="s">
        <v>6</v>
      </c>
      <c r="G130" s="31">
        <v>20</v>
      </c>
      <c r="H130" s="26">
        <v>18.61</v>
      </c>
      <c r="I130" s="26">
        <f t="shared" si="32"/>
        <v>372.2</v>
      </c>
      <c r="J130" s="26">
        <f t="shared" si="30"/>
        <v>10.602300512782914</v>
      </c>
      <c r="K130" s="26">
        <f t="shared" si="31"/>
        <v>212.0460102556583</v>
      </c>
    </row>
    <row r="131" spans="2:11" ht="17.25">
      <c r="B131" s="52" t="s">
        <v>337</v>
      </c>
      <c r="C131" s="22" t="s">
        <v>37</v>
      </c>
      <c r="D131" s="22" t="s">
        <v>338</v>
      </c>
      <c r="E131" s="33" t="s">
        <v>339</v>
      </c>
      <c r="F131" s="36" t="s">
        <v>6</v>
      </c>
      <c r="G131" s="37">
        <v>20</v>
      </c>
      <c r="H131" s="26">
        <v>9.0500000000000007</v>
      </c>
      <c r="I131" s="38">
        <f t="shared" si="32"/>
        <v>181</v>
      </c>
      <c r="J131" s="26">
        <f t="shared" si="30"/>
        <v>5.1558742418423096</v>
      </c>
      <c r="K131" s="26">
        <f t="shared" si="31"/>
        <v>103.11748483684619</v>
      </c>
    </row>
    <row r="132" spans="2:11">
      <c r="B132" s="56"/>
      <c r="C132" s="45"/>
      <c r="D132" s="45"/>
      <c r="E132" s="46" t="s">
        <v>340</v>
      </c>
      <c r="F132" s="47"/>
      <c r="G132" s="48"/>
      <c r="H132" s="48"/>
      <c r="I132" s="50">
        <f>SUM(I102:I131)</f>
        <v>41275.499999999993</v>
      </c>
      <c r="J132" s="48"/>
      <c r="K132" s="50">
        <f>SUM(K102:K131)</f>
        <v>23515.059366758265</v>
      </c>
    </row>
    <row r="133" spans="2:11" ht="17.25">
      <c r="B133" s="21" t="s">
        <v>341</v>
      </c>
      <c r="C133" s="22"/>
      <c r="D133" s="22"/>
      <c r="E133" s="60" t="s">
        <v>342</v>
      </c>
      <c r="F133" s="24"/>
      <c r="G133" s="61"/>
      <c r="H133" s="38"/>
      <c r="I133" s="27"/>
      <c r="J133" s="38"/>
      <c r="K133" s="27"/>
    </row>
    <row r="134" spans="2:11" ht="110.25">
      <c r="B134" s="52" t="s">
        <v>343</v>
      </c>
      <c r="C134" s="19"/>
      <c r="D134" s="19"/>
      <c r="E134" s="33" t="s">
        <v>344</v>
      </c>
      <c r="F134" s="62"/>
      <c r="G134" s="28"/>
      <c r="H134" s="38"/>
      <c r="I134" s="39"/>
      <c r="J134" s="38"/>
      <c r="K134" s="39"/>
    </row>
    <row r="135" spans="2:11" ht="78.75">
      <c r="B135" s="52" t="s">
        <v>345</v>
      </c>
      <c r="C135" s="19" t="s">
        <v>30</v>
      </c>
      <c r="D135" s="19">
        <v>101883</v>
      </c>
      <c r="E135" s="33" t="s">
        <v>346</v>
      </c>
      <c r="F135" s="62" t="s">
        <v>6</v>
      </c>
      <c r="G135" s="37">
        <v>1</v>
      </c>
      <c r="H135" s="38">
        <v>844.77</v>
      </c>
      <c r="I135" s="38">
        <f t="shared" ref="I135:I142" si="33">ROUND(G135*H135,2)</f>
        <v>844.77</v>
      </c>
      <c r="J135" s="26">
        <f t="shared" ref="J135:J142" si="34">H135*$K$5</f>
        <v>481.27379925758316</v>
      </c>
      <c r="K135" s="26">
        <f t="shared" ref="K135:K142" si="35">G135*J135</f>
        <v>481.27379925758316</v>
      </c>
    </row>
    <row r="136" spans="2:11" ht="78.75">
      <c r="B136" s="52" t="s">
        <v>347</v>
      </c>
      <c r="C136" s="19" t="s">
        <v>30</v>
      </c>
      <c r="D136" s="19">
        <v>101879</v>
      </c>
      <c r="E136" s="33" t="s">
        <v>348</v>
      </c>
      <c r="F136" s="62" t="s">
        <v>6</v>
      </c>
      <c r="G136" s="37">
        <v>1</v>
      </c>
      <c r="H136" s="38">
        <v>886.63</v>
      </c>
      <c r="I136" s="38">
        <f t="shared" si="33"/>
        <v>886.63</v>
      </c>
      <c r="J136" s="26">
        <f t="shared" si="34"/>
        <v>505.12185403808252</v>
      </c>
      <c r="K136" s="26">
        <f t="shared" si="35"/>
        <v>505.12185403808252</v>
      </c>
    </row>
    <row r="137" spans="2:11" ht="78.75">
      <c r="B137" s="52" t="s">
        <v>349</v>
      </c>
      <c r="C137" s="22" t="s">
        <v>37</v>
      </c>
      <c r="D137" s="22" t="s">
        <v>350</v>
      </c>
      <c r="E137" s="30" t="s">
        <v>351</v>
      </c>
      <c r="F137" s="63" t="s">
        <v>6</v>
      </c>
      <c r="G137" s="31">
        <v>1</v>
      </c>
      <c r="H137" s="26">
        <v>1015.98</v>
      </c>
      <c r="I137" s="26">
        <f t="shared" si="33"/>
        <v>1015.98</v>
      </c>
      <c r="J137" s="26">
        <f t="shared" si="34"/>
        <v>578.81382455546407</v>
      </c>
      <c r="K137" s="26">
        <f t="shared" si="35"/>
        <v>578.81382455546407</v>
      </c>
    </row>
    <row r="138" spans="2:11" ht="78.75">
      <c r="B138" s="52" t="s">
        <v>352</v>
      </c>
      <c r="C138" s="22" t="s">
        <v>30</v>
      </c>
      <c r="D138" s="22">
        <v>101878</v>
      </c>
      <c r="E138" s="30" t="s">
        <v>353</v>
      </c>
      <c r="F138" s="63" t="s">
        <v>6</v>
      </c>
      <c r="G138" s="31">
        <v>5</v>
      </c>
      <c r="H138" s="26">
        <v>827.04</v>
      </c>
      <c r="I138" s="26">
        <f t="shared" si="33"/>
        <v>4135.2</v>
      </c>
      <c r="J138" s="26">
        <f t="shared" si="34"/>
        <v>471.17284342246006</v>
      </c>
      <c r="K138" s="26">
        <f t="shared" si="35"/>
        <v>2355.8642171123001</v>
      </c>
    </row>
    <row r="139" spans="2:11" ht="78.75">
      <c r="B139" s="52" t="s">
        <v>354</v>
      </c>
      <c r="C139" s="22" t="s">
        <v>37</v>
      </c>
      <c r="D139" s="22" t="s">
        <v>355</v>
      </c>
      <c r="E139" s="30" t="s">
        <v>356</v>
      </c>
      <c r="F139" s="63" t="s">
        <v>6</v>
      </c>
      <c r="G139" s="31">
        <v>5</v>
      </c>
      <c r="H139" s="26">
        <v>770.72</v>
      </c>
      <c r="I139" s="26">
        <f t="shared" si="33"/>
        <v>3853.6</v>
      </c>
      <c r="J139" s="26">
        <f t="shared" si="34"/>
        <v>439.08678405223259</v>
      </c>
      <c r="K139" s="26">
        <f t="shared" si="35"/>
        <v>2195.4339202611627</v>
      </c>
    </row>
    <row r="140" spans="2:11" ht="78.75">
      <c r="B140" s="52" t="s">
        <v>357</v>
      </c>
      <c r="C140" s="22" t="s">
        <v>37</v>
      </c>
      <c r="D140" s="22" t="s">
        <v>358</v>
      </c>
      <c r="E140" s="30" t="s">
        <v>359</v>
      </c>
      <c r="F140" s="63" t="s">
        <v>6</v>
      </c>
      <c r="G140" s="31">
        <v>3</v>
      </c>
      <c r="H140" s="26">
        <v>1323.79</v>
      </c>
      <c r="I140" s="26">
        <f t="shared" si="33"/>
        <v>3971.37</v>
      </c>
      <c r="J140" s="26">
        <f t="shared" si="34"/>
        <v>754.17621686281007</v>
      </c>
      <c r="K140" s="26">
        <f t="shared" si="35"/>
        <v>2262.5286505884301</v>
      </c>
    </row>
    <row r="141" spans="2:11" ht="78.75">
      <c r="B141" s="52" t="s">
        <v>360</v>
      </c>
      <c r="C141" s="22" t="s">
        <v>37</v>
      </c>
      <c r="D141" s="22" t="s">
        <v>361</v>
      </c>
      <c r="E141" s="30" t="s">
        <v>362</v>
      </c>
      <c r="F141" s="63" t="s">
        <v>6</v>
      </c>
      <c r="G141" s="31">
        <v>3</v>
      </c>
      <c r="H141" s="26">
        <v>1745.99</v>
      </c>
      <c r="I141" s="26">
        <f t="shared" si="33"/>
        <v>5237.97</v>
      </c>
      <c r="J141" s="26">
        <f t="shared" si="34"/>
        <v>994.70772016732087</v>
      </c>
      <c r="K141" s="26">
        <f t="shared" si="35"/>
        <v>2984.1231605019625</v>
      </c>
    </row>
    <row r="142" spans="2:11" ht="31.5">
      <c r="B142" s="52" t="s">
        <v>363</v>
      </c>
      <c r="C142" s="22" t="s">
        <v>37</v>
      </c>
      <c r="D142" s="22" t="s">
        <v>364</v>
      </c>
      <c r="E142" s="33" t="s">
        <v>365</v>
      </c>
      <c r="F142" s="36" t="s">
        <v>6</v>
      </c>
      <c r="G142" s="37">
        <v>30</v>
      </c>
      <c r="H142" s="38">
        <v>191.42</v>
      </c>
      <c r="I142" s="38">
        <f t="shared" si="33"/>
        <v>5742.6</v>
      </c>
      <c r="J142" s="26">
        <f t="shared" si="34"/>
        <v>109.05386158822705</v>
      </c>
      <c r="K142" s="26">
        <f t="shared" si="35"/>
        <v>3271.6158476468117</v>
      </c>
    </row>
    <row r="143" spans="2:11" ht="31.5">
      <c r="B143" s="52" t="s">
        <v>366</v>
      </c>
      <c r="C143" s="19"/>
      <c r="D143" s="19"/>
      <c r="E143" s="33" t="s">
        <v>367</v>
      </c>
      <c r="F143" s="36"/>
      <c r="G143" s="28"/>
      <c r="H143" s="38"/>
      <c r="I143" s="39"/>
      <c r="J143" s="38"/>
      <c r="K143" s="39"/>
    </row>
    <row r="144" spans="2:11" ht="17.25">
      <c r="B144" s="52" t="s">
        <v>368</v>
      </c>
      <c r="C144" s="19" t="s">
        <v>49</v>
      </c>
      <c r="D144" s="53" t="s">
        <v>369</v>
      </c>
      <c r="E144" s="33" t="s">
        <v>370</v>
      </c>
      <c r="F144" s="36" t="s">
        <v>6</v>
      </c>
      <c r="G144" s="37">
        <v>50</v>
      </c>
      <c r="H144" s="38">
        <v>24.45</v>
      </c>
      <c r="I144" s="38">
        <f t="shared" ref="I144:I160" si="36">ROUND(G144*H144,2)</f>
        <v>1222.5</v>
      </c>
      <c r="J144" s="26">
        <f t="shared" ref="J144:J160" si="37">H144*$K$5</f>
        <v>13.929406100888892</v>
      </c>
      <c r="K144" s="26">
        <f t="shared" ref="K144:K160" si="38">G144*J144</f>
        <v>696.47030504444456</v>
      </c>
    </row>
    <row r="145" spans="2:11" ht="17.25">
      <c r="B145" s="52" t="s">
        <v>371</v>
      </c>
      <c r="C145" s="19" t="s">
        <v>49</v>
      </c>
      <c r="D145" s="19" t="s">
        <v>372</v>
      </c>
      <c r="E145" s="33" t="s">
        <v>373</v>
      </c>
      <c r="F145" s="36" t="s">
        <v>6</v>
      </c>
      <c r="G145" s="37">
        <v>44</v>
      </c>
      <c r="H145" s="38">
        <v>24.45</v>
      </c>
      <c r="I145" s="38">
        <f t="shared" si="36"/>
        <v>1075.8</v>
      </c>
      <c r="J145" s="26">
        <f t="shared" si="37"/>
        <v>13.929406100888892</v>
      </c>
      <c r="K145" s="26">
        <f t="shared" si="38"/>
        <v>612.8938684391112</v>
      </c>
    </row>
    <row r="146" spans="2:11" ht="17.25">
      <c r="B146" s="52" t="s">
        <v>374</v>
      </c>
      <c r="C146" s="19" t="s">
        <v>49</v>
      </c>
      <c r="D146" s="53" t="s">
        <v>375</v>
      </c>
      <c r="E146" s="33" t="s">
        <v>376</v>
      </c>
      <c r="F146" s="36" t="s">
        <v>6</v>
      </c>
      <c r="G146" s="37">
        <v>15</v>
      </c>
      <c r="H146" s="38">
        <v>24.45</v>
      </c>
      <c r="I146" s="38">
        <f t="shared" si="36"/>
        <v>366.75</v>
      </c>
      <c r="J146" s="26">
        <f t="shared" si="37"/>
        <v>13.929406100888892</v>
      </c>
      <c r="K146" s="26">
        <f t="shared" si="38"/>
        <v>208.94109151333339</v>
      </c>
    </row>
    <row r="147" spans="2:11" ht="17.25">
      <c r="B147" s="52" t="s">
        <v>377</v>
      </c>
      <c r="C147" s="19" t="s">
        <v>49</v>
      </c>
      <c r="D147" s="53" t="s">
        <v>378</v>
      </c>
      <c r="E147" s="33" t="s">
        <v>379</v>
      </c>
      <c r="F147" s="36" t="s">
        <v>6</v>
      </c>
      <c r="G147" s="37">
        <v>17</v>
      </c>
      <c r="H147" s="38">
        <v>24.45</v>
      </c>
      <c r="I147" s="38">
        <f t="shared" si="36"/>
        <v>415.65</v>
      </c>
      <c r="J147" s="26">
        <f t="shared" si="37"/>
        <v>13.929406100888892</v>
      </c>
      <c r="K147" s="26">
        <f t="shared" si="38"/>
        <v>236.79990371511116</v>
      </c>
    </row>
    <row r="148" spans="2:11" ht="17.25">
      <c r="B148" s="52" t="s">
        <v>380</v>
      </c>
      <c r="C148" s="19" t="s">
        <v>49</v>
      </c>
      <c r="D148" s="19" t="s">
        <v>381</v>
      </c>
      <c r="E148" s="33" t="s">
        <v>382</v>
      </c>
      <c r="F148" s="36" t="s">
        <v>6</v>
      </c>
      <c r="G148" s="37">
        <v>10</v>
      </c>
      <c r="H148" s="38">
        <v>24.45</v>
      </c>
      <c r="I148" s="38">
        <f t="shared" si="36"/>
        <v>244.5</v>
      </c>
      <c r="J148" s="26">
        <f t="shared" si="37"/>
        <v>13.929406100888892</v>
      </c>
      <c r="K148" s="26">
        <f t="shared" si="38"/>
        <v>139.29406100888892</v>
      </c>
    </row>
    <row r="149" spans="2:11" ht="17.25">
      <c r="B149" s="52" t="s">
        <v>383</v>
      </c>
      <c r="C149" s="19" t="s">
        <v>49</v>
      </c>
      <c r="D149" s="53" t="s">
        <v>384</v>
      </c>
      <c r="E149" s="33" t="s">
        <v>385</v>
      </c>
      <c r="F149" s="36" t="s">
        <v>6</v>
      </c>
      <c r="G149" s="37">
        <v>21</v>
      </c>
      <c r="H149" s="38">
        <v>54.99</v>
      </c>
      <c r="I149" s="38">
        <f t="shared" si="36"/>
        <v>1154.79</v>
      </c>
      <c r="J149" s="26">
        <f t="shared" si="37"/>
        <v>31.328345255128024</v>
      </c>
      <c r="K149" s="26">
        <f t="shared" si="38"/>
        <v>657.8952503576885</v>
      </c>
    </row>
    <row r="150" spans="2:11" ht="17.25">
      <c r="B150" s="52" t="s">
        <v>386</v>
      </c>
      <c r="C150" s="19" t="s">
        <v>49</v>
      </c>
      <c r="D150" s="53" t="s">
        <v>387</v>
      </c>
      <c r="E150" s="33" t="s">
        <v>388</v>
      </c>
      <c r="F150" s="36" t="s">
        <v>6</v>
      </c>
      <c r="G150" s="37">
        <v>30</v>
      </c>
      <c r="H150" s="38">
        <v>54.99</v>
      </c>
      <c r="I150" s="38">
        <f t="shared" si="36"/>
        <v>1649.7</v>
      </c>
      <c r="J150" s="26">
        <f t="shared" si="37"/>
        <v>31.328345255128024</v>
      </c>
      <c r="K150" s="26">
        <f t="shared" si="38"/>
        <v>939.85035765384077</v>
      </c>
    </row>
    <row r="151" spans="2:11" ht="17.25">
      <c r="B151" s="52" t="s">
        <v>389</v>
      </c>
      <c r="C151" s="19" t="s">
        <v>49</v>
      </c>
      <c r="D151" s="19" t="s">
        <v>390</v>
      </c>
      <c r="E151" s="33" t="s">
        <v>391</v>
      </c>
      <c r="F151" s="36" t="s">
        <v>6</v>
      </c>
      <c r="G151" s="37">
        <v>20</v>
      </c>
      <c r="H151" s="38">
        <v>54.99</v>
      </c>
      <c r="I151" s="38">
        <f t="shared" si="36"/>
        <v>1099.8</v>
      </c>
      <c r="J151" s="26">
        <f t="shared" si="37"/>
        <v>31.328345255128024</v>
      </c>
      <c r="K151" s="26">
        <f t="shared" si="38"/>
        <v>626.56690510256044</v>
      </c>
    </row>
    <row r="152" spans="2:11" ht="17.25">
      <c r="B152" s="52" t="s">
        <v>392</v>
      </c>
      <c r="C152" s="19" t="s">
        <v>49</v>
      </c>
      <c r="D152" s="19" t="s">
        <v>393</v>
      </c>
      <c r="E152" s="33" t="s">
        <v>394</v>
      </c>
      <c r="F152" s="36" t="s">
        <v>6</v>
      </c>
      <c r="G152" s="37">
        <v>10</v>
      </c>
      <c r="H152" s="38">
        <v>54.99</v>
      </c>
      <c r="I152" s="38">
        <f t="shared" si="36"/>
        <v>549.9</v>
      </c>
      <c r="J152" s="26">
        <f t="shared" si="37"/>
        <v>31.328345255128024</v>
      </c>
      <c r="K152" s="26">
        <f t="shared" si="38"/>
        <v>313.28345255128022</v>
      </c>
    </row>
    <row r="153" spans="2:11" ht="17.25">
      <c r="B153" s="52" t="s">
        <v>395</v>
      </c>
      <c r="C153" s="19" t="s">
        <v>49</v>
      </c>
      <c r="D153" s="19" t="s">
        <v>396</v>
      </c>
      <c r="E153" s="33" t="s">
        <v>397</v>
      </c>
      <c r="F153" s="36" t="s">
        <v>6</v>
      </c>
      <c r="G153" s="37">
        <v>5</v>
      </c>
      <c r="H153" s="38">
        <v>54.99</v>
      </c>
      <c r="I153" s="38">
        <f t="shared" si="36"/>
        <v>274.95</v>
      </c>
      <c r="J153" s="26">
        <f t="shared" si="37"/>
        <v>31.328345255128024</v>
      </c>
      <c r="K153" s="26">
        <f t="shared" si="38"/>
        <v>156.64172627564011</v>
      </c>
    </row>
    <row r="154" spans="2:11" ht="17.25">
      <c r="B154" s="52" t="s">
        <v>398</v>
      </c>
      <c r="C154" s="19" t="s">
        <v>49</v>
      </c>
      <c r="D154" s="19" t="s">
        <v>399</v>
      </c>
      <c r="E154" s="33" t="s">
        <v>400</v>
      </c>
      <c r="F154" s="36" t="s">
        <v>6</v>
      </c>
      <c r="G154" s="37">
        <v>5</v>
      </c>
      <c r="H154" s="38">
        <v>56.97</v>
      </c>
      <c r="I154" s="38">
        <f t="shared" si="36"/>
        <v>284.85000000000002</v>
      </c>
      <c r="J154" s="26">
        <f t="shared" si="37"/>
        <v>32.456370779862581</v>
      </c>
      <c r="K154" s="26">
        <f t="shared" si="38"/>
        <v>162.28185389931292</v>
      </c>
    </row>
    <row r="155" spans="2:11" ht="17.25">
      <c r="B155" s="52" t="s">
        <v>401</v>
      </c>
      <c r="C155" s="19" t="s">
        <v>292</v>
      </c>
      <c r="D155" s="19" t="s">
        <v>402</v>
      </c>
      <c r="E155" s="33" t="s">
        <v>403</v>
      </c>
      <c r="F155" s="36" t="s">
        <v>6</v>
      </c>
      <c r="G155" s="37">
        <v>20</v>
      </c>
      <c r="H155" s="38">
        <v>91.04</v>
      </c>
      <c r="I155" s="38">
        <f t="shared" si="36"/>
        <v>1820.8</v>
      </c>
      <c r="J155" s="26">
        <f t="shared" si="37"/>
        <v>51.866385743350705</v>
      </c>
      <c r="K155" s="26">
        <f t="shared" si="38"/>
        <v>1037.327714867014</v>
      </c>
    </row>
    <row r="156" spans="2:11" ht="17.25">
      <c r="B156" s="52" t="s">
        <v>404</v>
      </c>
      <c r="C156" s="19" t="s">
        <v>49</v>
      </c>
      <c r="D156" s="19" t="s">
        <v>405</v>
      </c>
      <c r="E156" s="33" t="s">
        <v>406</v>
      </c>
      <c r="F156" s="36" t="s">
        <v>6</v>
      </c>
      <c r="G156" s="37">
        <v>1</v>
      </c>
      <c r="H156" s="38">
        <v>103.01</v>
      </c>
      <c r="I156" s="38">
        <f t="shared" si="36"/>
        <v>103.01</v>
      </c>
      <c r="J156" s="26">
        <f t="shared" si="37"/>
        <v>58.685812779246007</v>
      </c>
      <c r="K156" s="26">
        <f t="shared" si="38"/>
        <v>58.685812779246007</v>
      </c>
    </row>
    <row r="157" spans="2:11" ht="17.25">
      <c r="B157" s="52" t="s">
        <v>407</v>
      </c>
      <c r="C157" s="19" t="s">
        <v>292</v>
      </c>
      <c r="D157" s="19" t="s">
        <v>408</v>
      </c>
      <c r="E157" s="33" t="s">
        <v>409</v>
      </c>
      <c r="F157" s="36" t="s">
        <v>6</v>
      </c>
      <c r="G157" s="37">
        <v>1</v>
      </c>
      <c r="H157" s="38">
        <v>90.62</v>
      </c>
      <c r="I157" s="38">
        <f t="shared" si="36"/>
        <v>90.62</v>
      </c>
      <c r="J157" s="26">
        <f t="shared" si="37"/>
        <v>51.627107601740342</v>
      </c>
      <c r="K157" s="26">
        <f t="shared" si="38"/>
        <v>51.627107601740342</v>
      </c>
    </row>
    <row r="158" spans="2:11" ht="17.25">
      <c r="B158" s="52" t="s">
        <v>410</v>
      </c>
      <c r="C158" s="19" t="s">
        <v>49</v>
      </c>
      <c r="D158" s="19" t="s">
        <v>411</v>
      </c>
      <c r="E158" s="33" t="s">
        <v>412</v>
      </c>
      <c r="F158" s="36" t="s">
        <v>6</v>
      </c>
      <c r="G158" s="37">
        <v>3</v>
      </c>
      <c r="H158" s="38">
        <v>103.01</v>
      </c>
      <c r="I158" s="38">
        <f t="shared" si="36"/>
        <v>309.02999999999997</v>
      </c>
      <c r="J158" s="26">
        <f t="shared" si="37"/>
        <v>58.685812779246007</v>
      </c>
      <c r="K158" s="26">
        <f t="shared" si="38"/>
        <v>176.05743833773801</v>
      </c>
    </row>
    <row r="159" spans="2:11" ht="17.25">
      <c r="B159" s="52" t="s">
        <v>413</v>
      </c>
      <c r="C159" s="19" t="s">
        <v>49</v>
      </c>
      <c r="D159" s="19" t="s">
        <v>414</v>
      </c>
      <c r="E159" s="33" t="s">
        <v>415</v>
      </c>
      <c r="F159" s="36" t="s">
        <v>6</v>
      </c>
      <c r="G159" s="37">
        <v>3</v>
      </c>
      <c r="H159" s="38">
        <v>103.01</v>
      </c>
      <c r="I159" s="38">
        <f t="shared" si="36"/>
        <v>309.02999999999997</v>
      </c>
      <c r="J159" s="26">
        <f t="shared" si="37"/>
        <v>58.685812779246007</v>
      </c>
      <c r="K159" s="26">
        <f t="shared" si="38"/>
        <v>176.05743833773801</v>
      </c>
    </row>
    <row r="160" spans="2:11" ht="17.25">
      <c r="B160" s="52" t="s">
        <v>416</v>
      </c>
      <c r="C160" s="19" t="s">
        <v>292</v>
      </c>
      <c r="D160" s="19" t="s">
        <v>417</v>
      </c>
      <c r="E160" s="33" t="s">
        <v>418</v>
      </c>
      <c r="F160" s="36" t="s">
        <v>6</v>
      </c>
      <c r="G160" s="37">
        <v>3</v>
      </c>
      <c r="H160" s="38">
        <v>90.62</v>
      </c>
      <c r="I160" s="38">
        <f t="shared" si="36"/>
        <v>271.86</v>
      </c>
      <c r="J160" s="26">
        <f t="shared" si="37"/>
        <v>51.627107601740342</v>
      </c>
      <c r="K160" s="26">
        <f t="shared" si="38"/>
        <v>154.88132280522103</v>
      </c>
    </row>
    <row r="161" spans="2:11" ht="31.5">
      <c r="B161" s="52" t="s">
        <v>419</v>
      </c>
      <c r="C161" s="19"/>
      <c r="D161" s="19"/>
      <c r="E161" s="33" t="s">
        <v>420</v>
      </c>
      <c r="F161" s="36"/>
      <c r="G161" s="28"/>
      <c r="H161" s="38"/>
      <c r="I161" s="39"/>
      <c r="J161" s="38"/>
      <c r="K161" s="39"/>
    </row>
    <row r="162" spans="2:11" ht="17.25">
      <c r="B162" s="52" t="s">
        <v>421</v>
      </c>
      <c r="C162" s="53" t="s">
        <v>292</v>
      </c>
      <c r="D162" s="19" t="s">
        <v>417</v>
      </c>
      <c r="E162" s="33" t="s">
        <v>422</v>
      </c>
      <c r="F162" s="36" t="s">
        <v>6</v>
      </c>
      <c r="G162" s="37">
        <v>1</v>
      </c>
      <c r="H162" s="38">
        <v>90.62</v>
      </c>
      <c r="I162" s="38">
        <f t="shared" ref="I162:I167" si="39">ROUND(G162*H162,2)</f>
        <v>90.62</v>
      </c>
      <c r="J162" s="26">
        <f t="shared" ref="J162:J167" si="40">H162*$K$5</f>
        <v>51.627107601740342</v>
      </c>
      <c r="K162" s="26">
        <f t="shared" ref="K162:K167" si="41">G162*J162</f>
        <v>51.627107601740342</v>
      </c>
    </row>
    <row r="163" spans="2:11" ht="17.25">
      <c r="B163" s="52" t="s">
        <v>423</v>
      </c>
      <c r="C163" s="19" t="s">
        <v>49</v>
      </c>
      <c r="D163" s="19" t="s">
        <v>424</v>
      </c>
      <c r="E163" s="33" t="s">
        <v>425</v>
      </c>
      <c r="F163" s="36" t="s">
        <v>6</v>
      </c>
      <c r="G163" s="37">
        <v>5</v>
      </c>
      <c r="H163" s="38">
        <v>104.46</v>
      </c>
      <c r="I163" s="38">
        <f t="shared" si="39"/>
        <v>522.29999999999995</v>
      </c>
      <c r="J163" s="26">
        <f t="shared" si="40"/>
        <v>59.511892077662722</v>
      </c>
      <c r="K163" s="26">
        <f t="shared" si="41"/>
        <v>297.5594603883136</v>
      </c>
    </row>
    <row r="164" spans="2:11" ht="17.25">
      <c r="B164" s="52" t="s">
        <v>426</v>
      </c>
      <c r="C164" s="19" t="s">
        <v>49</v>
      </c>
      <c r="D164" s="19" t="s">
        <v>427</v>
      </c>
      <c r="E164" s="33" t="s">
        <v>428</v>
      </c>
      <c r="F164" s="36" t="s">
        <v>6</v>
      </c>
      <c r="G164" s="37">
        <v>3</v>
      </c>
      <c r="H164" s="38">
        <v>104.46</v>
      </c>
      <c r="I164" s="38">
        <f t="shared" si="39"/>
        <v>313.38</v>
      </c>
      <c r="J164" s="26">
        <f t="shared" si="40"/>
        <v>59.511892077662722</v>
      </c>
      <c r="K164" s="26">
        <f t="shared" si="41"/>
        <v>178.53567623298818</v>
      </c>
    </row>
    <row r="165" spans="2:11" ht="17.25">
      <c r="B165" s="52" t="s">
        <v>429</v>
      </c>
      <c r="C165" s="64" t="s">
        <v>292</v>
      </c>
      <c r="D165" s="19" t="s">
        <v>430</v>
      </c>
      <c r="E165" s="33" t="s">
        <v>431</v>
      </c>
      <c r="F165" s="36" t="s">
        <v>6</v>
      </c>
      <c r="G165" s="37">
        <v>15</v>
      </c>
      <c r="H165" s="38">
        <v>100.87</v>
      </c>
      <c r="I165" s="38">
        <f t="shared" si="39"/>
        <v>1513.05</v>
      </c>
      <c r="J165" s="26">
        <f t="shared" si="40"/>
        <v>57.466633676755116</v>
      </c>
      <c r="K165" s="26">
        <f t="shared" si="41"/>
        <v>861.99950515132673</v>
      </c>
    </row>
    <row r="166" spans="2:11" ht="17.25">
      <c r="B166" s="52" t="s">
        <v>432</v>
      </c>
      <c r="C166" s="22" t="s">
        <v>37</v>
      </c>
      <c r="D166" s="22" t="s">
        <v>433</v>
      </c>
      <c r="E166" s="33" t="s">
        <v>434</v>
      </c>
      <c r="F166" s="36" t="s">
        <v>6</v>
      </c>
      <c r="G166" s="37">
        <v>10</v>
      </c>
      <c r="H166" s="38">
        <v>254.39</v>
      </c>
      <c r="I166" s="38">
        <f t="shared" si="39"/>
        <v>2543.9</v>
      </c>
      <c r="J166" s="26">
        <f t="shared" si="40"/>
        <v>144.92849153395196</v>
      </c>
      <c r="K166" s="26">
        <f t="shared" si="41"/>
        <v>1449.2849153395196</v>
      </c>
    </row>
    <row r="167" spans="2:11" ht="17.25">
      <c r="B167" s="52" t="s">
        <v>435</v>
      </c>
      <c r="C167" s="19" t="s">
        <v>49</v>
      </c>
      <c r="D167" s="19" t="s">
        <v>436</v>
      </c>
      <c r="E167" s="33" t="s">
        <v>437</v>
      </c>
      <c r="F167" s="36" t="s">
        <v>6</v>
      </c>
      <c r="G167" s="37">
        <v>5</v>
      </c>
      <c r="H167" s="38">
        <v>130.94999999999999</v>
      </c>
      <c r="I167" s="38">
        <f t="shared" si="39"/>
        <v>654.75</v>
      </c>
      <c r="J167" s="26">
        <f t="shared" si="40"/>
        <v>74.603506294944793</v>
      </c>
      <c r="K167" s="26">
        <f t="shared" si="41"/>
        <v>373.01753147472397</v>
      </c>
    </row>
    <row r="168" spans="2:11" ht="31.5">
      <c r="B168" s="52" t="s">
        <v>438</v>
      </c>
      <c r="C168" s="19"/>
      <c r="D168" s="19"/>
      <c r="E168" s="33" t="s">
        <v>439</v>
      </c>
      <c r="F168" s="36"/>
      <c r="G168" s="28"/>
      <c r="H168" s="38"/>
      <c r="I168" s="39"/>
      <c r="J168" s="38"/>
      <c r="K168" s="39"/>
    </row>
    <row r="169" spans="2:11" ht="17.25">
      <c r="B169" s="52" t="s">
        <v>440</v>
      </c>
      <c r="C169" s="19" t="s">
        <v>49</v>
      </c>
      <c r="D169" s="19" t="s">
        <v>441</v>
      </c>
      <c r="E169" s="33" t="s">
        <v>442</v>
      </c>
      <c r="F169" s="36" t="s">
        <v>6</v>
      </c>
      <c r="G169" s="37">
        <v>15</v>
      </c>
      <c r="H169" s="38">
        <v>135.08000000000001</v>
      </c>
      <c r="I169" s="38">
        <f>ROUND(G169*H169,2)</f>
        <v>2026.2</v>
      </c>
      <c r="J169" s="26">
        <f t="shared" ref="J169:J171" si="42">H169*$K$5</f>
        <v>76.956408020780032</v>
      </c>
      <c r="K169" s="26">
        <f t="shared" ref="K169:K171" si="43">G169*J169</f>
        <v>1154.3461203117004</v>
      </c>
    </row>
    <row r="170" spans="2:11" ht="17.25">
      <c r="B170" s="52" t="s">
        <v>443</v>
      </c>
      <c r="C170" s="19" t="s">
        <v>49</v>
      </c>
      <c r="D170" s="19" t="s">
        <v>444</v>
      </c>
      <c r="E170" s="33" t="s">
        <v>445</v>
      </c>
      <c r="F170" s="36" t="s">
        <v>6</v>
      </c>
      <c r="G170" s="37">
        <v>10</v>
      </c>
      <c r="H170" s="38">
        <v>141.38999999999999</v>
      </c>
      <c r="I170" s="38">
        <f>ROUND(G170*H170,2)</f>
        <v>1413.9</v>
      </c>
      <c r="J170" s="26">
        <f t="shared" si="42"/>
        <v>80.551277243545201</v>
      </c>
      <c r="K170" s="26">
        <f t="shared" si="43"/>
        <v>805.51277243545201</v>
      </c>
    </row>
    <row r="171" spans="2:11" ht="17.25">
      <c r="B171" s="52" t="s">
        <v>446</v>
      </c>
      <c r="C171" s="19" t="s">
        <v>49</v>
      </c>
      <c r="D171" s="19" t="s">
        <v>447</v>
      </c>
      <c r="E171" s="33" t="s">
        <v>448</v>
      </c>
      <c r="F171" s="36" t="s">
        <v>6</v>
      </c>
      <c r="G171" s="37">
        <v>3</v>
      </c>
      <c r="H171" s="38">
        <v>160.32</v>
      </c>
      <c r="I171" s="38">
        <f>ROUND(G171*H171,2)</f>
        <v>480.96</v>
      </c>
      <c r="J171" s="26">
        <f t="shared" si="42"/>
        <v>91.335884911840779</v>
      </c>
      <c r="K171" s="26">
        <f t="shared" si="43"/>
        <v>274.00765473552235</v>
      </c>
    </row>
    <row r="172" spans="2:11">
      <c r="B172" s="56"/>
      <c r="C172" s="45"/>
      <c r="D172" s="45"/>
      <c r="E172" s="46" t="s">
        <v>449</v>
      </c>
      <c r="F172" s="47"/>
      <c r="G172" s="48"/>
      <c r="H172" s="48"/>
      <c r="I172" s="50">
        <f>SUM(I135:I171)</f>
        <v>46490.720000000016</v>
      </c>
      <c r="J172" s="48"/>
      <c r="K172" s="50">
        <f>SUM(K135:K171)</f>
        <v>26486.221627922994</v>
      </c>
    </row>
    <row r="173" spans="2:11" ht="17.25">
      <c r="B173" s="21" t="s">
        <v>450</v>
      </c>
      <c r="C173" s="22"/>
      <c r="D173" s="19"/>
      <c r="E173" s="23" t="s">
        <v>451</v>
      </c>
      <c r="F173" s="24"/>
      <c r="G173" s="61"/>
      <c r="H173" s="38"/>
      <c r="I173" s="27"/>
      <c r="J173" s="38"/>
      <c r="K173" s="27"/>
    </row>
    <row r="174" spans="2:11" ht="47.25">
      <c r="B174" s="52" t="s">
        <v>452</v>
      </c>
      <c r="C174" s="19" t="s">
        <v>37</v>
      </c>
      <c r="D174" s="22" t="s">
        <v>453</v>
      </c>
      <c r="E174" s="33" t="s">
        <v>454</v>
      </c>
      <c r="F174" s="36" t="s">
        <v>6</v>
      </c>
      <c r="G174" s="37">
        <v>40</v>
      </c>
      <c r="H174" s="38">
        <v>215.25</v>
      </c>
      <c r="I174" s="38">
        <f t="shared" ref="I174:I184" si="44">ROUND(G174*H174,2)</f>
        <v>8610</v>
      </c>
      <c r="J174" s="26">
        <f t="shared" ref="J174:J184" si="45">H174*$K$5</f>
        <v>122.63004757531019</v>
      </c>
      <c r="K174" s="26">
        <f t="shared" ref="K174:K184" si="46">G174*J174</f>
        <v>4905.2019030124075</v>
      </c>
    </row>
    <row r="175" spans="2:11" ht="47.25">
      <c r="B175" s="52" t="s">
        <v>455</v>
      </c>
      <c r="C175" s="19" t="s">
        <v>37</v>
      </c>
      <c r="D175" s="22" t="s">
        <v>456</v>
      </c>
      <c r="E175" s="33" t="s">
        <v>457</v>
      </c>
      <c r="F175" s="36" t="s">
        <v>6</v>
      </c>
      <c r="G175" s="37">
        <v>100</v>
      </c>
      <c r="H175" s="38">
        <v>256.31</v>
      </c>
      <c r="I175" s="38">
        <f t="shared" si="44"/>
        <v>25631</v>
      </c>
      <c r="J175" s="26">
        <f t="shared" si="45"/>
        <v>146.02233446702789</v>
      </c>
      <c r="K175" s="26">
        <f t="shared" si="46"/>
        <v>14602.233446702789</v>
      </c>
    </row>
    <row r="176" spans="2:11" ht="31.5">
      <c r="B176" s="52" t="s">
        <v>458</v>
      </c>
      <c r="C176" s="19" t="s">
        <v>37</v>
      </c>
      <c r="D176" s="22" t="s">
        <v>459</v>
      </c>
      <c r="E176" s="33" t="s">
        <v>460</v>
      </c>
      <c r="F176" s="36" t="s">
        <v>6</v>
      </c>
      <c r="G176" s="37">
        <v>20</v>
      </c>
      <c r="H176" s="38">
        <v>130.29</v>
      </c>
      <c r="I176" s="38">
        <f t="shared" si="44"/>
        <v>2605.8000000000002</v>
      </c>
      <c r="J176" s="26">
        <f t="shared" si="45"/>
        <v>74.227497786699942</v>
      </c>
      <c r="K176" s="26">
        <f t="shared" si="46"/>
        <v>1484.5499557339988</v>
      </c>
    </row>
    <row r="177" spans="2:13" ht="47.25">
      <c r="B177" s="52" t="s">
        <v>461</v>
      </c>
      <c r="C177" s="19" t="s">
        <v>37</v>
      </c>
      <c r="D177" s="22" t="s">
        <v>462</v>
      </c>
      <c r="E177" s="33" t="s">
        <v>463</v>
      </c>
      <c r="F177" s="36" t="s">
        <v>6</v>
      </c>
      <c r="G177" s="37">
        <v>102</v>
      </c>
      <c r="H177" s="38">
        <v>237.19</v>
      </c>
      <c r="I177" s="38">
        <f t="shared" si="44"/>
        <v>24193.38</v>
      </c>
      <c r="J177" s="26">
        <f t="shared" si="45"/>
        <v>135.12948192514668</v>
      </c>
      <c r="K177" s="26">
        <f t="shared" si="46"/>
        <v>13783.207156364961</v>
      </c>
    </row>
    <row r="178" spans="2:13" ht="47.25">
      <c r="B178" s="52" t="s">
        <v>464</v>
      </c>
      <c r="C178" s="19" t="s">
        <v>37</v>
      </c>
      <c r="D178" s="22" t="s">
        <v>465</v>
      </c>
      <c r="E178" s="33" t="s">
        <v>466</v>
      </c>
      <c r="F178" s="36" t="s">
        <v>6</v>
      </c>
      <c r="G178" s="37">
        <v>40</v>
      </c>
      <c r="H178" s="38">
        <v>161.69999999999999</v>
      </c>
      <c r="I178" s="38">
        <f t="shared" si="44"/>
        <v>6468</v>
      </c>
      <c r="J178" s="26">
        <f t="shared" si="45"/>
        <v>92.122084519989102</v>
      </c>
      <c r="K178" s="26">
        <f t="shared" si="46"/>
        <v>3684.8833807995643</v>
      </c>
    </row>
    <row r="179" spans="2:13" ht="47.25">
      <c r="B179" s="52" t="s">
        <v>467</v>
      </c>
      <c r="C179" s="19" t="s">
        <v>37</v>
      </c>
      <c r="D179" s="22" t="s">
        <v>468</v>
      </c>
      <c r="E179" s="33" t="s">
        <v>469</v>
      </c>
      <c r="F179" s="36" t="s">
        <v>6</v>
      </c>
      <c r="G179" s="37">
        <v>50</v>
      </c>
      <c r="H179" s="38">
        <v>281.22000000000003</v>
      </c>
      <c r="I179" s="38">
        <f t="shared" si="44"/>
        <v>14061</v>
      </c>
      <c r="J179" s="26">
        <f t="shared" si="45"/>
        <v>160.21380710396625</v>
      </c>
      <c r="K179" s="26">
        <f t="shared" si="46"/>
        <v>8010.6903551983123</v>
      </c>
    </row>
    <row r="180" spans="2:13" ht="47.25">
      <c r="B180" s="52" t="s">
        <v>470</v>
      </c>
      <c r="C180" s="19" t="s">
        <v>37</v>
      </c>
      <c r="D180" s="22" t="s">
        <v>471</v>
      </c>
      <c r="E180" s="33" t="s">
        <v>472</v>
      </c>
      <c r="F180" s="36" t="s">
        <v>6</v>
      </c>
      <c r="G180" s="37">
        <v>25</v>
      </c>
      <c r="H180" s="38">
        <v>258.19</v>
      </c>
      <c r="I180" s="38">
        <f t="shared" si="44"/>
        <v>6454.75</v>
      </c>
      <c r="J180" s="26">
        <f t="shared" si="45"/>
        <v>147.09338900566473</v>
      </c>
      <c r="K180" s="26">
        <f t="shared" si="46"/>
        <v>3677.3347251416185</v>
      </c>
    </row>
    <row r="181" spans="2:13" ht="47.25">
      <c r="B181" s="52" t="s">
        <v>473</v>
      </c>
      <c r="C181" s="19" t="s">
        <v>37</v>
      </c>
      <c r="D181" s="22" t="s">
        <v>474</v>
      </c>
      <c r="E181" s="33" t="s">
        <v>475</v>
      </c>
      <c r="F181" s="36" t="s">
        <v>6</v>
      </c>
      <c r="G181" s="37">
        <v>25</v>
      </c>
      <c r="H181" s="38">
        <v>578.53</v>
      </c>
      <c r="I181" s="38">
        <f t="shared" si="44"/>
        <v>14463.25</v>
      </c>
      <c r="J181" s="26">
        <f t="shared" si="45"/>
        <v>329.5942458710532</v>
      </c>
      <c r="K181" s="26">
        <f t="shared" si="46"/>
        <v>8239.8561467763302</v>
      </c>
    </row>
    <row r="182" spans="2:13" ht="31.5">
      <c r="B182" s="52" t="s">
        <v>476</v>
      </c>
      <c r="C182" s="19" t="s">
        <v>37</v>
      </c>
      <c r="D182" s="22" t="s">
        <v>477</v>
      </c>
      <c r="E182" s="33" t="s">
        <v>478</v>
      </c>
      <c r="F182" s="36" t="s">
        <v>6</v>
      </c>
      <c r="G182" s="37">
        <v>10</v>
      </c>
      <c r="H182" s="38">
        <v>184.87</v>
      </c>
      <c r="I182" s="38">
        <f t="shared" si="44"/>
        <v>1848.7</v>
      </c>
      <c r="J182" s="26">
        <f t="shared" si="45"/>
        <v>105.32226199882739</v>
      </c>
      <c r="K182" s="26">
        <f t="shared" si="46"/>
        <v>1053.2226199882739</v>
      </c>
    </row>
    <row r="183" spans="2:13" ht="31.5">
      <c r="B183" s="52" t="s">
        <v>479</v>
      </c>
      <c r="C183" s="19" t="s">
        <v>30</v>
      </c>
      <c r="D183" s="65">
        <v>97592</v>
      </c>
      <c r="E183" s="66" t="s">
        <v>480</v>
      </c>
      <c r="F183" s="36" t="s">
        <v>6</v>
      </c>
      <c r="G183" s="37">
        <v>30</v>
      </c>
      <c r="H183" s="38">
        <v>49.52</v>
      </c>
      <c r="I183" s="38">
        <f t="shared" si="44"/>
        <v>1485.6</v>
      </c>
      <c r="J183" s="26">
        <f t="shared" si="45"/>
        <v>28.212032315583556</v>
      </c>
      <c r="K183" s="26">
        <f t="shared" si="46"/>
        <v>846.36096946750672</v>
      </c>
    </row>
    <row r="184" spans="2:13" ht="17.25">
      <c r="B184" s="52" t="s">
        <v>481</v>
      </c>
      <c r="C184" s="22" t="s">
        <v>37</v>
      </c>
      <c r="D184" s="22" t="s">
        <v>482</v>
      </c>
      <c r="E184" s="33" t="s">
        <v>483</v>
      </c>
      <c r="F184" s="36" t="s">
        <v>6</v>
      </c>
      <c r="G184" s="37">
        <v>10</v>
      </c>
      <c r="H184" s="38">
        <v>83.8</v>
      </c>
      <c r="I184" s="38">
        <f t="shared" si="44"/>
        <v>838</v>
      </c>
      <c r="J184" s="26">
        <f t="shared" si="45"/>
        <v>47.741686349876858</v>
      </c>
      <c r="K184" s="26">
        <f t="shared" si="46"/>
        <v>477.41686349876858</v>
      </c>
    </row>
    <row r="185" spans="2:13" ht="17.25">
      <c r="B185" s="52" t="s">
        <v>484</v>
      </c>
      <c r="C185" s="19"/>
      <c r="D185" s="19"/>
      <c r="E185" s="33" t="s">
        <v>485</v>
      </c>
      <c r="F185" s="36"/>
      <c r="G185" s="28"/>
      <c r="H185" s="38"/>
      <c r="I185" s="39"/>
      <c r="J185" s="38"/>
      <c r="K185" s="39"/>
    </row>
    <row r="186" spans="2:13" ht="17.25">
      <c r="B186" s="52" t="s">
        <v>486</v>
      </c>
      <c r="C186" s="22" t="s">
        <v>37</v>
      </c>
      <c r="D186" s="22" t="s">
        <v>487</v>
      </c>
      <c r="E186" s="33" t="s">
        <v>488</v>
      </c>
      <c r="F186" s="36" t="s">
        <v>6</v>
      </c>
      <c r="G186" s="37">
        <v>40</v>
      </c>
      <c r="H186" s="38">
        <v>74.150000000000006</v>
      </c>
      <c r="I186" s="38">
        <f>ROUND(G186*H186,2)</f>
        <v>2966</v>
      </c>
      <c r="J186" s="26">
        <f t="shared" ref="J186:J188" si="47">H186*$K$5</f>
        <v>42.243986191448322</v>
      </c>
      <c r="K186" s="26">
        <f t="shared" ref="K186:K201" si="48">G186*J186</f>
        <v>1689.7594476579329</v>
      </c>
    </row>
    <row r="187" spans="2:13" ht="17.25">
      <c r="B187" s="52" t="s">
        <v>489</v>
      </c>
      <c r="C187" s="22" t="s">
        <v>37</v>
      </c>
      <c r="D187" s="22" t="s">
        <v>490</v>
      </c>
      <c r="E187" s="33" t="s">
        <v>491</v>
      </c>
      <c r="F187" s="36" t="s">
        <v>6</v>
      </c>
      <c r="G187" s="37">
        <v>10</v>
      </c>
      <c r="H187" s="38">
        <v>115.19</v>
      </c>
      <c r="I187" s="38">
        <f>ROUND(G187*H187,2)</f>
        <v>1151.9000000000001</v>
      </c>
      <c r="J187" s="26">
        <f t="shared" si="47"/>
        <v>65.624878885946472</v>
      </c>
      <c r="K187" s="26">
        <f t="shared" si="48"/>
        <v>656.24878885946475</v>
      </c>
    </row>
    <row r="188" spans="2:13" ht="17.25">
      <c r="B188" s="52" t="s">
        <v>492</v>
      </c>
      <c r="C188" s="22" t="s">
        <v>37</v>
      </c>
      <c r="D188" s="22" t="s">
        <v>493</v>
      </c>
      <c r="E188" s="33" t="s">
        <v>494</v>
      </c>
      <c r="F188" s="36" t="s">
        <v>6</v>
      </c>
      <c r="G188" s="37">
        <v>5</v>
      </c>
      <c r="H188" s="38">
        <v>168.71</v>
      </c>
      <c r="I188" s="38">
        <f>ROUND(G188*H188,2)</f>
        <v>843.55</v>
      </c>
      <c r="J188" s="26">
        <f t="shared" si="47"/>
        <v>96.11575064543824</v>
      </c>
      <c r="K188" s="26">
        <f t="shared" si="48"/>
        <v>480.57875322719121</v>
      </c>
    </row>
    <row r="189" spans="2:13" ht="17.25">
      <c r="B189" s="52" t="s">
        <v>495</v>
      </c>
      <c r="C189" s="19"/>
      <c r="D189" s="19"/>
      <c r="E189" s="33" t="s">
        <v>496</v>
      </c>
      <c r="F189" s="36" t="s">
        <v>6</v>
      </c>
      <c r="G189" s="37"/>
      <c r="H189" s="38"/>
      <c r="I189" s="38"/>
      <c r="J189" s="38"/>
      <c r="K189" s="38"/>
    </row>
    <row r="190" spans="2:13" ht="17.25">
      <c r="B190" s="52" t="s">
        <v>497</v>
      </c>
      <c r="C190" s="19" t="s">
        <v>49</v>
      </c>
      <c r="D190" s="19" t="s">
        <v>498</v>
      </c>
      <c r="E190" s="33" t="s">
        <v>499</v>
      </c>
      <c r="F190" s="36" t="s">
        <v>6</v>
      </c>
      <c r="G190" s="37">
        <v>440</v>
      </c>
      <c r="H190" s="67">
        <v>49.68</v>
      </c>
      <c r="I190" s="38">
        <f t="shared" ref="I190:I196" si="49">ROUND(G190*H190,2)</f>
        <v>21859.200000000001</v>
      </c>
      <c r="J190" s="90">
        <v>49.68</v>
      </c>
      <c r="K190" s="26">
        <f t="shared" si="48"/>
        <v>21859.200000000001</v>
      </c>
      <c r="M190" t="s">
        <v>855</v>
      </c>
    </row>
    <row r="191" spans="2:13" ht="17.25">
      <c r="B191" s="52" t="s">
        <v>500</v>
      </c>
      <c r="C191" s="19" t="s">
        <v>49</v>
      </c>
      <c r="D191" s="19" t="s">
        <v>501</v>
      </c>
      <c r="E191" s="33" t="s">
        <v>502</v>
      </c>
      <c r="F191" s="36" t="s">
        <v>6</v>
      </c>
      <c r="G191" s="37">
        <v>170</v>
      </c>
      <c r="H191" s="67">
        <v>34.020000000000003</v>
      </c>
      <c r="I191" s="38">
        <f t="shared" si="49"/>
        <v>5783.4</v>
      </c>
      <c r="J191" s="90">
        <v>34.020000000000003</v>
      </c>
      <c r="K191" s="26">
        <f t="shared" si="48"/>
        <v>5783.4000000000005</v>
      </c>
      <c r="M191" t="s">
        <v>855</v>
      </c>
    </row>
    <row r="192" spans="2:13" ht="17.25">
      <c r="B192" s="52" t="s">
        <v>503</v>
      </c>
      <c r="C192" s="19" t="s">
        <v>49</v>
      </c>
      <c r="D192" s="19" t="s">
        <v>504</v>
      </c>
      <c r="E192" s="33" t="s">
        <v>505</v>
      </c>
      <c r="F192" s="36" t="s">
        <v>6</v>
      </c>
      <c r="G192" s="37">
        <v>60</v>
      </c>
      <c r="H192" s="38">
        <v>15.48</v>
      </c>
      <c r="I192" s="38">
        <f t="shared" si="49"/>
        <v>928.8</v>
      </c>
      <c r="J192" s="26">
        <f t="shared" ref="J192:J201" si="50">H192*$K$5</f>
        <v>8.8191086479247467</v>
      </c>
      <c r="K192" s="26">
        <f t="shared" si="48"/>
        <v>529.14651887548484</v>
      </c>
    </row>
    <row r="193" spans="2:11" ht="31.5">
      <c r="B193" s="52" t="s">
        <v>506</v>
      </c>
      <c r="C193" s="22" t="s">
        <v>37</v>
      </c>
      <c r="D193" s="22" t="s">
        <v>507</v>
      </c>
      <c r="E193" s="33" t="s">
        <v>508</v>
      </c>
      <c r="F193" s="36" t="s">
        <v>6</v>
      </c>
      <c r="G193" s="37">
        <v>10</v>
      </c>
      <c r="H193" s="38">
        <v>43.54</v>
      </c>
      <c r="I193" s="38">
        <f t="shared" si="49"/>
        <v>435.4</v>
      </c>
      <c r="J193" s="26">
        <f t="shared" si="50"/>
        <v>24.805167346940792</v>
      </c>
      <c r="K193" s="26">
        <f t="shared" si="48"/>
        <v>248.05167346940792</v>
      </c>
    </row>
    <row r="194" spans="2:11" ht="31.5">
      <c r="B194" s="52" t="s">
        <v>509</v>
      </c>
      <c r="C194" s="22" t="s">
        <v>37</v>
      </c>
      <c r="D194" s="22" t="s">
        <v>510</v>
      </c>
      <c r="E194" s="33" t="s">
        <v>511</v>
      </c>
      <c r="F194" s="36" t="s">
        <v>6</v>
      </c>
      <c r="G194" s="37">
        <v>10</v>
      </c>
      <c r="H194" s="38">
        <v>33.86</v>
      </c>
      <c r="I194" s="38">
        <f t="shared" si="49"/>
        <v>338.6</v>
      </c>
      <c r="J194" s="26">
        <f t="shared" si="50"/>
        <v>19.290375892682938</v>
      </c>
      <c r="K194" s="26">
        <f t="shared" si="48"/>
        <v>192.90375892682937</v>
      </c>
    </row>
    <row r="195" spans="2:11" ht="31.5">
      <c r="B195" s="52" t="s">
        <v>512</v>
      </c>
      <c r="C195" s="22" t="s">
        <v>37</v>
      </c>
      <c r="D195" s="22" t="s">
        <v>513</v>
      </c>
      <c r="E195" s="33" t="s">
        <v>514</v>
      </c>
      <c r="F195" s="36" t="s">
        <v>6</v>
      </c>
      <c r="G195" s="37">
        <v>3</v>
      </c>
      <c r="H195" s="38">
        <v>138.04</v>
      </c>
      <c r="I195" s="38">
        <f t="shared" si="49"/>
        <v>414.12</v>
      </c>
      <c r="J195" s="26">
        <f t="shared" si="50"/>
        <v>78.642749209272083</v>
      </c>
      <c r="K195" s="26">
        <f t="shared" si="48"/>
        <v>235.92824762781623</v>
      </c>
    </row>
    <row r="196" spans="2:11" ht="47.25">
      <c r="B196" s="52" t="s">
        <v>515</v>
      </c>
      <c r="C196" s="22" t="s">
        <v>37</v>
      </c>
      <c r="D196" s="22" t="s">
        <v>516</v>
      </c>
      <c r="E196" s="33" t="s">
        <v>517</v>
      </c>
      <c r="F196" s="36" t="s">
        <v>6</v>
      </c>
      <c r="G196" s="37">
        <v>3</v>
      </c>
      <c r="H196" s="38">
        <v>206.64</v>
      </c>
      <c r="I196" s="38">
        <f t="shared" si="49"/>
        <v>619.91999999999996</v>
      </c>
      <c r="J196" s="26">
        <f t="shared" si="50"/>
        <v>117.72484567229776</v>
      </c>
      <c r="K196" s="26">
        <f t="shared" si="48"/>
        <v>353.17453701689328</v>
      </c>
    </row>
    <row r="197" spans="2:11" ht="31.5">
      <c r="B197" s="52" t="s">
        <v>518</v>
      </c>
      <c r="C197" s="19"/>
      <c r="D197" s="19"/>
      <c r="E197" s="33" t="s">
        <v>519</v>
      </c>
      <c r="F197" s="36"/>
      <c r="G197" s="28"/>
      <c r="H197" s="38"/>
      <c r="I197" s="39"/>
      <c r="J197" s="26">
        <f t="shared" si="50"/>
        <v>0</v>
      </c>
      <c r="K197" s="26">
        <f t="shared" si="48"/>
        <v>0</v>
      </c>
    </row>
    <row r="198" spans="2:11" ht="17.25">
      <c r="B198" s="52" t="s">
        <v>520</v>
      </c>
      <c r="C198" s="19" t="s">
        <v>49</v>
      </c>
      <c r="D198" s="19" t="s">
        <v>521</v>
      </c>
      <c r="E198" s="33" t="s">
        <v>522</v>
      </c>
      <c r="F198" s="36" t="s">
        <v>6</v>
      </c>
      <c r="G198" s="37">
        <v>5</v>
      </c>
      <c r="H198" s="38">
        <v>43.54</v>
      </c>
      <c r="I198" s="38">
        <f>ROUND(G198*H198,2)</f>
        <v>217.7</v>
      </c>
      <c r="J198" s="26">
        <f t="shared" si="50"/>
        <v>24.805167346940792</v>
      </c>
      <c r="K198" s="26">
        <f t="shared" si="48"/>
        <v>124.02583673470396</v>
      </c>
    </row>
    <row r="199" spans="2:11" ht="17.25">
      <c r="B199" s="52" t="s">
        <v>523</v>
      </c>
      <c r="C199" s="19" t="s">
        <v>49</v>
      </c>
      <c r="D199" s="19" t="s">
        <v>524</v>
      </c>
      <c r="E199" s="33" t="s">
        <v>525</v>
      </c>
      <c r="F199" s="36" t="s">
        <v>6</v>
      </c>
      <c r="G199" s="37">
        <v>1</v>
      </c>
      <c r="H199" s="38">
        <v>48.5</v>
      </c>
      <c r="I199" s="38">
        <f>ROUND(G199*H199,2)</f>
        <v>48.5</v>
      </c>
      <c r="J199" s="26">
        <f t="shared" si="50"/>
        <v>27.630928257386962</v>
      </c>
      <c r="K199" s="26">
        <f t="shared" si="48"/>
        <v>27.630928257386962</v>
      </c>
    </row>
    <row r="200" spans="2:11" ht="17.25">
      <c r="B200" s="52" t="s">
        <v>526</v>
      </c>
      <c r="C200" s="19" t="s">
        <v>30</v>
      </c>
      <c r="D200" s="19">
        <v>97599</v>
      </c>
      <c r="E200" s="33" t="s">
        <v>527</v>
      </c>
      <c r="F200" s="36" t="s">
        <v>6</v>
      </c>
      <c r="G200" s="37">
        <v>50</v>
      </c>
      <c r="H200" s="38">
        <v>38.36</v>
      </c>
      <c r="I200" s="38">
        <f>ROUND(G200*H200,2)</f>
        <v>1918</v>
      </c>
      <c r="J200" s="26">
        <f t="shared" si="50"/>
        <v>21.854070267079667</v>
      </c>
      <c r="K200" s="26">
        <f t="shared" si="48"/>
        <v>1092.7035133539835</v>
      </c>
    </row>
    <row r="201" spans="2:11" ht="17.25">
      <c r="B201" s="52" t="s">
        <v>528</v>
      </c>
      <c r="C201" s="22" t="s">
        <v>37</v>
      </c>
      <c r="D201" s="22" t="s">
        <v>529</v>
      </c>
      <c r="E201" s="33" t="s">
        <v>530</v>
      </c>
      <c r="F201" s="36" t="s">
        <v>8</v>
      </c>
      <c r="G201" s="37">
        <v>20</v>
      </c>
      <c r="H201" s="38">
        <v>130.1</v>
      </c>
      <c r="I201" s="38">
        <f>ROUND(G201*H201,2)</f>
        <v>2602</v>
      </c>
      <c r="J201" s="26">
        <f t="shared" si="50"/>
        <v>74.119252913114309</v>
      </c>
      <c r="K201" s="26">
        <f t="shared" si="48"/>
        <v>1482.3850582622863</v>
      </c>
    </row>
    <row r="202" spans="2:11">
      <c r="B202" s="56"/>
      <c r="C202" s="45"/>
      <c r="D202" s="45"/>
      <c r="E202" s="46" t="s">
        <v>531</v>
      </c>
      <c r="F202" s="47"/>
      <c r="G202" s="48"/>
      <c r="H202" s="48"/>
      <c r="I202" s="50">
        <f>SUM(I174:I201)</f>
        <v>146786.57</v>
      </c>
      <c r="J202" s="48"/>
      <c r="K202" s="50">
        <f>SUM(K174:K201)</f>
        <v>95520.094584953898</v>
      </c>
    </row>
    <row r="203" spans="2:11" ht="17.25">
      <c r="B203" s="21" t="s">
        <v>532</v>
      </c>
      <c r="C203" s="22"/>
      <c r="D203" s="22"/>
      <c r="E203" s="23" t="s">
        <v>533</v>
      </c>
      <c r="F203" s="24"/>
      <c r="G203" s="61"/>
      <c r="H203" s="38"/>
      <c r="I203" s="27"/>
      <c r="J203" s="38"/>
      <c r="K203" s="27"/>
    </row>
    <row r="204" spans="2:11" ht="47.25">
      <c r="B204" s="52" t="s">
        <v>534</v>
      </c>
      <c r="C204" s="53" t="s">
        <v>49</v>
      </c>
      <c r="D204" s="53" t="s">
        <v>535</v>
      </c>
      <c r="E204" s="33" t="s">
        <v>536</v>
      </c>
      <c r="F204" s="36" t="s">
        <v>6</v>
      </c>
      <c r="G204" s="37">
        <v>10</v>
      </c>
      <c r="H204" s="38">
        <v>114.3</v>
      </c>
      <c r="I204" s="38">
        <f>ROUND(G204*H204,2)</f>
        <v>1143</v>
      </c>
      <c r="J204" s="26">
        <f t="shared" ref="J204:J206" si="51">H204*$K$5</f>
        <v>65.117837109676898</v>
      </c>
      <c r="K204" s="26">
        <f t="shared" ref="K204:K206" si="52">G204*J204</f>
        <v>651.17837109676896</v>
      </c>
    </row>
    <row r="205" spans="2:11" ht="31.5">
      <c r="B205" s="52" t="s">
        <v>537</v>
      </c>
      <c r="C205" s="53" t="s">
        <v>49</v>
      </c>
      <c r="D205" s="53" t="s">
        <v>538</v>
      </c>
      <c r="E205" s="33" t="s">
        <v>539</v>
      </c>
      <c r="F205" s="36" t="s">
        <v>6</v>
      </c>
      <c r="G205" s="37">
        <v>10</v>
      </c>
      <c r="H205" s="38">
        <v>176.81</v>
      </c>
      <c r="I205" s="38">
        <f>ROUND(G205*H205,2)</f>
        <v>1768.1</v>
      </c>
      <c r="J205" s="26">
        <f t="shared" si="51"/>
        <v>100.73040051935234</v>
      </c>
      <c r="K205" s="26">
        <f t="shared" si="52"/>
        <v>1007.3040051935234</v>
      </c>
    </row>
    <row r="206" spans="2:11" ht="31.5">
      <c r="B206" s="52" t="s">
        <v>540</v>
      </c>
      <c r="C206" s="53" t="s">
        <v>49</v>
      </c>
      <c r="D206" s="53" t="s">
        <v>541</v>
      </c>
      <c r="E206" s="33" t="s">
        <v>542</v>
      </c>
      <c r="F206" s="36" t="s">
        <v>6</v>
      </c>
      <c r="G206" s="37">
        <v>10</v>
      </c>
      <c r="H206" s="38">
        <v>11.59</v>
      </c>
      <c r="I206" s="38">
        <f>ROUND(G206*H206,2)</f>
        <v>115.9</v>
      </c>
      <c r="J206" s="26">
        <f t="shared" si="51"/>
        <v>6.6029372887240187</v>
      </c>
      <c r="K206" s="26">
        <f t="shared" si="52"/>
        <v>66.029372887240186</v>
      </c>
    </row>
    <row r="207" spans="2:11" ht="17.25">
      <c r="B207" s="52" t="s">
        <v>543</v>
      </c>
      <c r="C207" s="19"/>
      <c r="D207" s="19"/>
      <c r="E207" s="33" t="s">
        <v>544</v>
      </c>
      <c r="F207" s="36"/>
      <c r="G207" s="28"/>
      <c r="H207" s="38"/>
      <c r="I207" s="39"/>
      <c r="J207" s="38"/>
      <c r="K207" s="39"/>
    </row>
    <row r="208" spans="2:11" ht="17.25">
      <c r="B208" s="52" t="s">
        <v>545</v>
      </c>
      <c r="C208" s="19" t="s">
        <v>292</v>
      </c>
      <c r="D208" s="53" t="s">
        <v>546</v>
      </c>
      <c r="E208" s="33" t="s">
        <v>547</v>
      </c>
      <c r="F208" s="36" t="s">
        <v>7</v>
      </c>
      <c r="G208" s="37">
        <v>50</v>
      </c>
      <c r="H208" s="38">
        <v>17.739999999999998</v>
      </c>
      <c r="I208" s="38">
        <f>ROUND(G208*H208,2)</f>
        <v>887</v>
      </c>
      <c r="J208" s="26">
        <f>H208*$K$5</f>
        <v>10.10665293373288</v>
      </c>
      <c r="K208" s="26">
        <f>G208*J208</f>
        <v>505.33264668664401</v>
      </c>
    </row>
    <row r="209" spans="2:11">
      <c r="B209" s="56"/>
      <c r="C209" s="45"/>
      <c r="D209" s="45"/>
      <c r="E209" s="46" t="s">
        <v>548</v>
      </c>
      <c r="F209" s="47"/>
      <c r="G209" s="48"/>
      <c r="H209" s="48"/>
      <c r="I209" s="50">
        <f>SUM(I204:I208)</f>
        <v>3914</v>
      </c>
      <c r="J209" s="48"/>
      <c r="K209" s="50">
        <f>SUM(K204:K208)</f>
        <v>2229.8443958641765</v>
      </c>
    </row>
    <row r="210" spans="2:11" ht="17.25">
      <c r="B210" s="21" t="s">
        <v>549</v>
      </c>
      <c r="C210" s="22"/>
      <c r="D210" s="22"/>
      <c r="E210" s="23" t="s">
        <v>550</v>
      </c>
      <c r="F210" s="63"/>
      <c r="G210" s="61"/>
      <c r="H210" s="38"/>
      <c r="I210" s="27"/>
      <c r="J210" s="38"/>
      <c r="K210" s="27"/>
    </row>
    <row r="211" spans="2:11" ht="78.75">
      <c r="B211" s="52" t="s">
        <v>551</v>
      </c>
      <c r="C211" s="22" t="s">
        <v>37</v>
      </c>
      <c r="D211" s="22" t="s">
        <v>552</v>
      </c>
      <c r="E211" s="68" t="s">
        <v>553</v>
      </c>
      <c r="F211" s="36" t="s">
        <v>6</v>
      </c>
      <c r="G211" s="37">
        <v>1</v>
      </c>
      <c r="H211" s="38">
        <v>218.61</v>
      </c>
      <c r="I211" s="38">
        <f t="shared" ref="I211:I226" si="53">ROUND(G211*H211,2)</f>
        <v>218.61</v>
      </c>
      <c r="J211" s="26">
        <f t="shared" ref="J211:J226" si="54">H211*$K$5</f>
        <v>124.54427270819308</v>
      </c>
      <c r="K211" s="26">
        <f t="shared" ref="K211:K226" si="55">G211*J211</f>
        <v>124.54427270819308</v>
      </c>
    </row>
    <row r="212" spans="2:11" ht="78.75">
      <c r="B212" s="52" t="s">
        <v>554</v>
      </c>
      <c r="C212" s="22" t="s">
        <v>37</v>
      </c>
      <c r="D212" s="22" t="s">
        <v>555</v>
      </c>
      <c r="E212" s="68" t="s">
        <v>556</v>
      </c>
      <c r="F212" s="36" t="s">
        <v>6</v>
      </c>
      <c r="G212" s="37">
        <v>1</v>
      </c>
      <c r="H212" s="38">
        <v>591.29999999999995</v>
      </c>
      <c r="I212" s="38">
        <f t="shared" si="53"/>
        <v>591.29999999999995</v>
      </c>
      <c r="J212" s="26">
        <f t="shared" si="54"/>
        <v>336.8694407957301</v>
      </c>
      <c r="K212" s="26">
        <f t="shared" si="55"/>
        <v>336.8694407957301</v>
      </c>
    </row>
    <row r="213" spans="2:11" ht="61.5" customHeight="1">
      <c r="B213" s="52" t="s">
        <v>557</v>
      </c>
      <c r="C213" s="22" t="s">
        <v>37</v>
      </c>
      <c r="D213" s="22" t="s">
        <v>558</v>
      </c>
      <c r="E213" s="68" t="s">
        <v>559</v>
      </c>
      <c r="F213" s="36" t="s">
        <v>6</v>
      </c>
      <c r="G213" s="37">
        <v>3</v>
      </c>
      <c r="H213" s="38">
        <v>365.74</v>
      </c>
      <c r="I213" s="38">
        <f t="shared" si="53"/>
        <v>1097.22</v>
      </c>
      <c r="J213" s="26">
        <f t="shared" si="54"/>
        <v>208.36568455374655</v>
      </c>
      <c r="K213" s="26">
        <f t="shared" si="55"/>
        <v>625.09705366123967</v>
      </c>
    </row>
    <row r="214" spans="2:11" ht="17.25">
      <c r="B214" s="52" t="s">
        <v>560</v>
      </c>
      <c r="C214" s="22" t="s">
        <v>37</v>
      </c>
      <c r="D214" s="22" t="s">
        <v>561</v>
      </c>
      <c r="E214" s="33" t="s">
        <v>562</v>
      </c>
      <c r="F214" s="36" t="s">
        <v>6</v>
      </c>
      <c r="G214" s="37">
        <v>15</v>
      </c>
      <c r="H214" s="38">
        <v>153.43</v>
      </c>
      <c r="I214" s="38">
        <f t="shared" si="53"/>
        <v>2301.4499999999998</v>
      </c>
      <c r="J214" s="26">
        <f t="shared" si="54"/>
        <v>87.41058396970891</v>
      </c>
      <c r="K214" s="26">
        <f t="shared" si="55"/>
        <v>1311.1587595456335</v>
      </c>
    </row>
    <row r="215" spans="2:11" ht="31.5">
      <c r="B215" s="52" t="s">
        <v>563</v>
      </c>
      <c r="C215" s="22" t="s">
        <v>37</v>
      </c>
      <c r="D215" s="22" t="s">
        <v>564</v>
      </c>
      <c r="E215" s="33" t="s">
        <v>565</v>
      </c>
      <c r="F215" s="36" t="s">
        <v>6</v>
      </c>
      <c r="G215" s="37">
        <v>10</v>
      </c>
      <c r="H215" s="38">
        <v>381.52</v>
      </c>
      <c r="I215" s="38">
        <f t="shared" si="53"/>
        <v>3815.2</v>
      </c>
      <c r="J215" s="26">
        <f t="shared" si="54"/>
        <v>217.3557061599644</v>
      </c>
      <c r="K215" s="26">
        <f t="shared" si="55"/>
        <v>2173.5570615996439</v>
      </c>
    </row>
    <row r="216" spans="2:11" ht="63">
      <c r="B216" s="52" t="s">
        <v>566</v>
      </c>
      <c r="C216" s="22" t="s">
        <v>37</v>
      </c>
      <c r="D216" s="22" t="s">
        <v>567</v>
      </c>
      <c r="E216" s="68" t="s">
        <v>568</v>
      </c>
      <c r="F216" s="36" t="s">
        <v>6</v>
      </c>
      <c r="G216" s="37">
        <v>3</v>
      </c>
      <c r="H216" s="38">
        <v>290.07</v>
      </c>
      <c r="I216" s="38">
        <f t="shared" si="53"/>
        <v>870.21</v>
      </c>
      <c r="J216" s="26">
        <f t="shared" si="54"/>
        <v>165.25573937361312</v>
      </c>
      <c r="K216" s="26">
        <f t="shared" si="55"/>
        <v>495.7672181208394</v>
      </c>
    </row>
    <row r="217" spans="2:11" ht="110.25">
      <c r="B217" s="52" t="s">
        <v>569</v>
      </c>
      <c r="C217" s="22" t="s">
        <v>37</v>
      </c>
      <c r="D217" s="22" t="s">
        <v>570</v>
      </c>
      <c r="E217" s="68" t="s">
        <v>571</v>
      </c>
      <c r="F217" s="36" t="s">
        <v>6</v>
      </c>
      <c r="G217" s="37">
        <v>7</v>
      </c>
      <c r="H217" s="38">
        <v>1144.42</v>
      </c>
      <c r="I217" s="38">
        <f t="shared" si="53"/>
        <v>8010.94</v>
      </c>
      <c r="J217" s="26">
        <f t="shared" si="54"/>
        <v>651.98735909935647</v>
      </c>
      <c r="K217" s="26">
        <f t="shared" si="55"/>
        <v>4563.9115136954952</v>
      </c>
    </row>
    <row r="218" spans="2:11" ht="283.5">
      <c r="B218" s="52" t="s">
        <v>572</v>
      </c>
      <c r="C218" s="22" t="s">
        <v>37</v>
      </c>
      <c r="D218" s="22" t="s">
        <v>573</v>
      </c>
      <c r="E218" s="68" t="s">
        <v>574</v>
      </c>
      <c r="F218" s="36" t="s">
        <v>7</v>
      </c>
      <c r="G218" s="37">
        <v>100</v>
      </c>
      <c r="H218" s="38">
        <v>28.13</v>
      </c>
      <c r="I218" s="38">
        <f t="shared" si="53"/>
        <v>2813</v>
      </c>
      <c r="J218" s="26">
        <f t="shared" si="54"/>
        <v>16.025938389284438</v>
      </c>
      <c r="K218" s="26">
        <f t="shared" si="55"/>
        <v>1602.5938389284438</v>
      </c>
    </row>
    <row r="219" spans="2:11" ht="51.95" customHeight="1">
      <c r="B219" s="52" t="s">
        <v>575</v>
      </c>
      <c r="C219" s="22" t="s">
        <v>37</v>
      </c>
      <c r="D219" s="22" t="s">
        <v>576</v>
      </c>
      <c r="E219" s="33" t="s">
        <v>577</v>
      </c>
      <c r="F219" s="36" t="s">
        <v>6</v>
      </c>
      <c r="G219" s="37">
        <v>5</v>
      </c>
      <c r="H219" s="38">
        <v>1191.6199999999999</v>
      </c>
      <c r="I219" s="38">
        <f t="shared" si="53"/>
        <v>5958.1</v>
      </c>
      <c r="J219" s="26">
        <f t="shared" si="54"/>
        <v>678.87766453747315</v>
      </c>
      <c r="K219" s="26">
        <f t="shared" si="55"/>
        <v>3394.3883226873659</v>
      </c>
    </row>
    <row r="220" spans="2:11" ht="31.5">
      <c r="B220" s="52" t="s">
        <v>578</v>
      </c>
      <c r="C220" s="22" t="s">
        <v>37</v>
      </c>
      <c r="D220" s="22" t="s">
        <v>579</v>
      </c>
      <c r="E220" s="33" t="s">
        <v>580</v>
      </c>
      <c r="F220" s="36" t="s">
        <v>6</v>
      </c>
      <c r="G220" s="37">
        <v>5</v>
      </c>
      <c r="H220" s="38">
        <v>259.3</v>
      </c>
      <c r="I220" s="38">
        <f t="shared" si="53"/>
        <v>1296.5</v>
      </c>
      <c r="J220" s="26">
        <f t="shared" si="54"/>
        <v>147.72576695134927</v>
      </c>
      <c r="K220" s="26">
        <f t="shared" si="55"/>
        <v>738.6288347567463</v>
      </c>
    </row>
    <row r="221" spans="2:11" ht="31.5">
      <c r="B221" s="52" t="s">
        <v>581</v>
      </c>
      <c r="C221" s="53" t="s">
        <v>30</v>
      </c>
      <c r="D221" s="53">
        <v>97598</v>
      </c>
      <c r="E221" s="33" t="s">
        <v>582</v>
      </c>
      <c r="F221" s="36" t="s">
        <v>6</v>
      </c>
      <c r="G221" s="37">
        <v>5</v>
      </c>
      <c r="H221" s="38">
        <v>88.2</v>
      </c>
      <c r="I221" s="38">
        <f t="shared" si="53"/>
        <v>441</v>
      </c>
      <c r="J221" s="26">
        <f t="shared" si="54"/>
        <v>50.24840973817588</v>
      </c>
      <c r="K221" s="26">
        <f t="shared" si="55"/>
        <v>251.24204869087941</v>
      </c>
    </row>
    <row r="222" spans="2:11" ht="17.25">
      <c r="B222" s="52" t="s">
        <v>583</v>
      </c>
      <c r="C222" s="22" t="s">
        <v>37</v>
      </c>
      <c r="D222" s="22" t="s">
        <v>584</v>
      </c>
      <c r="E222" s="33" t="s">
        <v>585</v>
      </c>
      <c r="F222" s="36" t="s">
        <v>6</v>
      </c>
      <c r="G222" s="37">
        <v>5</v>
      </c>
      <c r="H222" s="38">
        <v>767.59</v>
      </c>
      <c r="I222" s="38">
        <f t="shared" si="53"/>
        <v>3837.95</v>
      </c>
      <c r="J222" s="26">
        <f t="shared" si="54"/>
        <v>437.30359218737442</v>
      </c>
      <c r="K222" s="26">
        <f t="shared" si="55"/>
        <v>2186.517960936872</v>
      </c>
    </row>
    <row r="223" spans="2:11" ht="31.5">
      <c r="B223" s="52" t="s">
        <v>586</v>
      </c>
      <c r="C223" s="22" t="s">
        <v>37</v>
      </c>
      <c r="D223" s="22" t="s">
        <v>587</v>
      </c>
      <c r="E223" s="33" t="s">
        <v>588</v>
      </c>
      <c r="F223" s="36" t="s">
        <v>6</v>
      </c>
      <c r="G223" s="37">
        <v>5</v>
      </c>
      <c r="H223" s="38">
        <v>345.7</v>
      </c>
      <c r="I223" s="38">
        <f t="shared" si="53"/>
        <v>1728.5</v>
      </c>
      <c r="J223" s="26">
        <f t="shared" si="54"/>
        <v>196.94869893976644</v>
      </c>
      <c r="K223" s="26">
        <f t="shared" si="55"/>
        <v>984.74349469883225</v>
      </c>
    </row>
    <row r="224" spans="2:11" ht="17.25">
      <c r="B224" s="52" t="s">
        <v>589</v>
      </c>
      <c r="C224" s="22" t="s">
        <v>37</v>
      </c>
      <c r="D224" s="22" t="s">
        <v>590</v>
      </c>
      <c r="E224" s="33" t="s">
        <v>591</v>
      </c>
      <c r="F224" s="36" t="s">
        <v>6</v>
      </c>
      <c r="G224" s="37">
        <v>9</v>
      </c>
      <c r="H224" s="38">
        <v>203.37</v>
      </c>
      <c r="I224" s="38">
        <f t="shared" si="53"/>
        <v>1830.33</v>
      </c>
      <c r="J224" s="26">
        <f t="shared" si="54"/>
        <v>115.86189442690282</v>
      </c>
      <c r="K224" s="26">
        <f t="shared" si="55"/>
        <v>1042.7570498421253</v>
      </c>
    </row>
    <row r="225" spans="2:13" ht="17.25">
      <c r="B225" s="52" t="s">
        <v>592</v>
      </c>
      <c r="C225" s="22" t="s">
        <v>37</v>
      </c>
      <c r="D225" s="22" t="s">
        <v>593</v>
      </c>
      <c r="E225" s="33" t="s">
        <v>594</v>
      </c>
      <c r="F225" s="36" t="s">
        <v>6</v>
      </c>
      <c r="G225" s="37">
        <v>18</v>
      </c>
      <c r="H225" s="38">
        <v>40.54</v>
      </c>
      <c r="I225" s="38">
        <f t="shared" si="53"/>
        <v>729.72</v>
      </c>
      <c r="J225" s="26">
        <f t="shared" si="54"/>
        <v>23.096037764009637</v>
      </c>
      <c r="K225" s="26">
        <f t="shared" si="55"/>
        <v>415.72867975217343</v>
      </c>
    </row>
    <row r="226" spans="2:13" ht="17.25">
      <c r="B226" s="52" t="s">
        <v>595</v>
      </c>
      <c r="C226" s="22" t="s">
        <v>37</v>
      </c>
      <c r="D226" s="22" t="s">
        <v>596</v>
      </c>
      <c r="E226" s="33" t="s">
        <v>597</v>
      </c>
      <c r="F226" s="36" t="s">
        <v>6</v>
      </c>
      <c r="G226" s="37">
        <v>18</v>
      </c>
      <c r="H226" s="38">
        <v>48.39</v>
      </c>
      <c r="I226" s="38">
        <f t="shared" si="53"/>
        <v>871.02</v>
      </c>
      <c r="J226" s="26">
        <f t="shared" si="54"/>
        <v>27.568260172679487</v>
      </c>
      <c r="K226" s="26">
        <f t="shared" si="55"/>
        <v>496.22868310823077</v>
      </c>
    </row>
    <row r="227" spans="2:13">
      <c r="B227" s="56"/>
      <c r="C227" s="45"/>
      <c r="D227" s="45"/>
      <c r="E227" s="46" t="s">
        <v>598</v>
      </c>
      <c r="F227" s="47"/>
      <c r="G227" s="48"/>
      <c r="H227" s="48"/>
      <c r="I227" s="50">
        <f>SUM(I211:I226)</f>
        <v>36411.049999999996</v>
      </c>
      <c r="J227" s="48"/>
      <c r="K227" s="50">
        <f>SUM(K211:K226)</f>
        <v>20743.734233528445</v>
      </c>
    </row>
    <row r="228" spans="2:13" ht="17.25">
      <c r="B228" s="21" t="s">
        <v>599</v>
      </c>
      <c r="C228" s="22"/>
      <c r="D228" s="22"/>
      <c r="E228" s="23" t="s">
        <v>600</v>
      </c>
      <c r="F228" s="63"/>
      <c r="G228" s="61"/>
      <c r="H228" s="38"/>
      <c r="I228" s="27"/>
      <c r="J228" s="38"/>
      <c r="K228" s="27"/>
    </row>
    <row r="229" spans="2:13" ht="51.95" customHeight="1">
      <c r="B229" s="69" t="s">
        <v>601</v>
      </c>
      <c r="C229" s="70"/>
      <c r="D229" s="70"/>
      <c r="E229" s="71" t="s">
        <v>602</v>
      </c>
      <c r="F229" s="72"/>
      <c r="G229" s="37"/>
      <c r="H229" s="38"/>
      <c r="I229" s="73"/>
      <c r="J229" s="38"/>
      <c r="K229" s="73"/>
    </row>
    <row r="230" spans="2:13" ht="17.25">
      <c r="B230" s="69" t="s">
        <v>603</v>
      </c>
      <c r="C230" s="19" t="s">
        <v>49</v>
      </c>
      <c r="D230" s="70" t="s">
        <v>604</v>
      </c>
      <c r="E230" s="71" t="s">
        <v>605</v>
      </c>
      <c r="F230" s="36" t="s">
        <v>6</v>
      </c>
      <c r="G230" s="37">
        <v>2</v>
      </c>
      <c r="H230" s="38">
        <v>3115.29</v>
      </c>
      <c r="I230" s="38">
        <f>ROUND(G230*H230,2)</f>
        <v>6230.58</v>
      </c>
      <c r="J230" s="26">
        <f t="shared" ref="J230:J233" si="56">H230*$K$5</f>
        <v>1774.8114328031966</v>
      </c>
      <c r="K230" s="26">
        <f t="shared" ref="K230:K233" si="57">G230*J230</f>
        <v>3549.6228656063931</v>
      </c>
    </row>
    <row r="231" spans="2:13" ht="17.25">
      <c r="B231" s="69" t="s">
        <v>606</v>
      </c>
      <c r="C231" s="19" t="s">
        <v>49</v>
      </c>
      <c r="D231" s="70" t="s">
        <v>607</v>
      </c>
      <c r="E231" s="71" t="s">
        <v>608</v>
      </c>
      <c r="F231" s="36" t="s">
        <v>6</v>
      </c>
      <c r="G231" s="37">
        <v>5</v>
      </c>
      <c r="H231" s="38">
        <v>3200.12</v>
      </c>
      <c r="I231" s="38">
        <f>ROUND(G231*H231,2)</f>
        <v>16000.6</v>
      </c>
      <c r="J231" s="26">
        <f t="shared" si="56"/>
        <v>1823.1399203098797</v>
      </c>
      <c r="K231" s="26">
        <f t="shared" si="57"/>
        <v>9115.6996015493987</v>
      </c>
    </row>
    <row r="232" spans="2:13" ht="17.25">
      <c r="B232" s="69" t="s">
        <v>609</v>
      </c>
      <c r="C232" s="19" t="s">
        <v>49</v>
      </c>
      <c r="D232" s="70" t="s">
        <v>610</v>
      </c>
      <c r="E232" s="71" t="s">
        <v>611</v>
      </c>
      <c r="F232" s="36" t="s">
        <v>6</v>
      </c>
      <c r="G232" s="37">
        <v>3</v>
      </c>
      <c r="H232" s="38">
        <v>3256.17</v>
      </c>
      <c r="I232" s="38">
        <f>ROUND(G232*H232,2)</f>
        <v>9768.51</v>
      </c>
      <c r="J232" s="26">
        <f t="shared" si="56"/>
        <v>1855.0721580176435</v>
      </c>
      <c r="K232" s="26">
        <f t="shared" si="57"/>
        <v>5565.2164740529306</v>
      </c>
    </row>
    <row r="233" spans="2:13" ht="17.25">
      <c r="B233" s="69" t="s">
        <v>612</v>
      </c>
      <c r="C233" s="19" t="s">
        <v>49</v>
      </c>
      <c r="D233" s="70" t="s">
        <v>613</v>
      </c>
      <c r="E233" s="71" t="s">
        <v>614</v>
      </c>
      <c r="F233" s="36" t="s">
        <v>6</v>
      </c>
      <c r="G233" s="37">
        <v>2</v>
      </c>
      <c r="H233" s="38">
        <v>4275.5</v>
      </c>
      <c r="I233" s="38">
        <f>ROUND(G233*H233,2)</f>
        <v>8551</v>
      </c>
      <c r="J233" s="26">
        <f t="shared" si="56"/>
        <v>2435.7945106073807</v>
      </c>
      <c r="K233" s="26">
        <f t="shared" si="57"/>
        <v>4871.5890212147615</v>
      </c>
    </row>
    <row r="234" spans="2:13">
      <c r="B234" s="56"/>
      <c r="C234" s="45"/>
      <c r="D234" s="45"/>
      <c r="E234" s="46" t="s">
        <v>615</v>
      </c>
      <c r="F234" s="47"/>
      <c r="G234" s="48"/>
      <c r="H234" s="48"/>
      <c r="I234" s="50">
        <f>SUM(I229:I233)</f>
        <v>40550.69</v>
      </c>
      <c r="J234" s="48"/>
      <c r="K234" s="50">
        <f>SUM(K229:K233)</f>
        <v>23102.127962423481</v>
      </c>
    </row>
    <row r="235" spans="2:13">
      <c r="B235" s="74"/>
      <c r="C235" s="75"/>
      <c r="D235" s="75"/>
      <c r="E235" s="76" t="s">
        <v>616</v>
      </c>
      <c r="F235" s="77"/>
      <c r="G235" s="78"/>
      <c r="H235" s="78"/>
      <c r="I235" s="79">
        <f>SUM(I234+I227+I209+I202+I172+I132+I100+I73+I54+I42)</f>
        <v>713892.94000000006</v>
      </c>
      <c r="J235" s="78"/>
      <c r="K235" s="79">
        <f>SUM(K234+K227+K209+K202+K172+K132+K100+K73+K54+K42)</f>
        <v>711888.94710739912</v>
      </c>
    </row>
    <row r="236" spans="2:13" ht="17.25">
      <c r="B236" s="21" t="s">
        <v>11</v>
      </c>
      <c r="C236" s="22"/>
      <c r="D236" s="22"/>
      <c r="E236" s="23" t="s">
        <v>12</v>
      </c>
      <c r="F236" s="63"/>
      <c r="G236" s="61"/>
      <c r="H236" s="38"/>
      <c r="I236" s="80"/>
      <c r="J236" s="38"/>
      <c r="K236" s="80"/>
    </row>
    <row r="237" spans="2:13" ht="17.25">
      <c r="B237" s="21" t="s">
        <v>617</v>
      </c>
      <c r="C237" s="22"/>
      <c r="D237" s="22"/>
      <c r="E237" s="23" t="s">
        <v>618</v>
      </c>
      <c r="F237" s="63"/>
      <c r="G237" s="61"/>
      <c r="H237" s="38"/>
      <c r="I237" s="27"/>
      <c r="J237" s="38"/>
      <c r="K237" s="27"/>
    </row>
    <row r="238" spans="2:13" ht="63">
      <c r="B238" s="52" t="s">
        <v>619</v>
      </c>
      <c r="C238" s="19" t="s">
        <v>292</v>
      </c>
      <c r="D238" s="53" t="s">
        <v>620</v>
      </c>
      <c r="E238" s="33" t="s">
        <v>621</v>
      </c>
      <c r="F238" s="36" t="s">
        <v>7</v>
      </c>
      <c r="G238" s="37">
        <v>3200</v>
      </c>
      <c r="H238" s="67">
        <v>5.35</v>
      </c>
      <c r="I238" s="38">
        <f>ROUND(G238*H238,2)</f>
        <v>17120</v>
      </c>
      <c r="J238" s="90">
        <v>5.35</v>
      </c>
      <c r="K238" s="26">
        <f t="shared" ref="K238:K239" si="58">G238*J238</f>
        <v>17120</v>
      </c>
      <c r="M238" s="89" t="s">
        <v>854</v>
      </c>
    </row>
    <row r="239" spans="2:13" ht="63">
      <c r="B239" s="52" t="s">
        <v>622</v>
      </c>
      <c r="C239" s="19" t="s">
        <v>49</v>
      </c>
      <c r="D239" s="19" t="s">
        <v>623</v>
      </c>
      <c r="E239" s="33" t="s">
        <v>624</v>
      </c>
      <c r="F239" s="36" t="s">
        <v>7</v>
      </c>
      <c r="G239" s="37">
        <v>60</v>
      </c>
      <c r="H239" s="38">
        <v>7.31</v>
      </c>
      <c r="I239" s="38">
        <f>ROUND(G239*H239,2)</f>
        <v>438.6</v>
      </c>
      <c r="J239" s="26">
        <f t="shared" ref="J239" si="59">H239*$K$5</f>
        <v>4.1645790837422414</v>
      </c>
      <c r="K239" s="26">
        <f t="shared" si="58"/>
        <v>249.87474502453449</v>
      </c>
    </row>
    <row r="240" spans="2:13" ht="47.25">
      <c r="B240" s="52" t="s">
        <v>625</v>
      </c>
      <c r="C240" s="19"/>
      <c r="D240" s="19"/>
      <c r="E240" s="33" t="s">
        <v>626</v>
      </c>
      <c r="F240" s="36"/>
      <c r="G240" s="28"/>
      <c r="H240" s="38"/>
      <c r="I240" s="39"/>
      <c r="J240" s="38"/>
      <c r="K240" s="39"/>
    </row>
    <row r="241" spans="2:11" ht="17.25">
      <c r="B241" s="52" t="s">
        <v>627</v>
      </c>
      <c r="C241" s="19" t="s">
        <v>30</v>
      </c>
      <c r="D241" s="19">
        <v>98267</v>
      </c>
      <c r="E241" s="33" t="s">
        <v>628</v>
      </c>
      <c r="F241" s="36" t="s">
        <v>7</v>
      </c>
      <c r="G241" s="37">
        <v>80</v>
      </c>
      <c r="H241" s="38">
        <v>17.059999999999999</v>
      </c>
      <c r="I241" s="38">
        <f>ROUND(G241*H241,2)</f>
        <v>1364.8</v>
      </c>
      <c r="J241" s="26">
        <f t="shared" ref="J241:J243" si="60">H241*$K$5</f>
        <v>9.7192502282684856</v>
      </c>
      <c r="K241" s="26">
        <f t="shared" ref="K241:K243" si="61">G241*J241</f>
        <v>777.54001826147885</v>
      </c>
    </row>
    <row r="242" spans="2:11" ht="17.25">
      <c r="B242" s="52" t="s">
        <v>629</v>
      </c>
      <c r="C242" s="19" t="s">
        <v>30</v>
      </c>
      <c r="D242" s="19">
        <v>98268</v>
      </c>
      <c r="E242" s="33" t="s">
        <v>630</v>
      </c>
      <c r="F242" s="36" t="s">
        <v>7</v>
      </c>
      <c r="G242" s="37">
        <v>100</v>
      </c>
      <c r="H242" s="38">
        <v>29.2</v>
      </c>
      <c r="I242" s="38">
        <f>ROUND(G242*H242,2)</f>
        <v>2920</v>
      </c>
      <c r="J242" s="26">
        <f t="shared" si="60"/>
        <v>16.635527940529883</v>
      </c>
      <c r="K242" s="26">
        <f t="shared" si="61"/>
        <v>1663.5527940529882</v>
      </c>
    </row>
    <row r="243" spans="2:11" ht="17.25">
      <c r="B243" s="52" t="s">
        <v>631</v>
      </c>
      <c r="C243" s="19" t="s">
        <v>30</v>
      </c>
      <c r="D243" s="19">
        <v>98269</v>
      </c>
      <c r="E243" s="33" t="s">
        <v>632</v>
      </c>
      <c r="F243" s="36" t="s">
        <v>7</v>
      </c>
      <c r="G243" s="37">
        <v>15</v>
      </c>
      <c r="H243" s="38">
        <v>38.35</v>
      </c>
      <c r="I243" s="38">
        <f>ROUND(G243*H243,2)</f>
        <v>575.25</v>
      </c>
      <c r="J243" s="26">
        <f t="shared" si="60"/>
        <v>21.848373168469898</v>
      </c>
      <c r="K243" s="26">
        <f t="shared" si="61"/>
        <v>327.72559752704848</v>
      </c>
    </row>
    <row r="244" spans="2:11" ht="17.25">
      <c r="B244" s="52" t="s">
        <v>633</v>
      </c>
      <c r="C244" s="19"/>
      <c r="D244" s="19"/>
      <c r="E244" s="33" t="s">
        <v>634</v>
      </c>
      <c r="F244" s="36"/>
      <c r="G244" s="37"/>
      <c r="H244" s="38"/>
      <c r="I244" s="38"/>
      <c r="J244" s="38"/>
      <c r="K244" s="38"/>
    </row>
    <row r="245" spans="2:11" ht="17.25">
      <c r="B245" s="52" t="s">
        <v>635</v>
      </c>
      <c r="C245" s="22" t="s">
        <v>37</v>
      </c>
      <c r="D245" s="19" t="s">
        <v>636</v>
      </c>
      <c r="E245" s="33" t="s">
        <v>637</v>
      </c>
      <c r="F245" s="36" t="s">
        <v>6</v>
      </c>
      <c r="G245" s="37">
        <v>50</v>
      </c>
      <c r="H245" s="38">
        <v>30.51</v>
      </c>
      <c r="I245" s="38">
        <f>ROUND(G245*H245,2)</f>
        <v>1525.5</v>
      </c>
      <c r="J245" s="26">
        <f t="shared" ref="J245:J247" si="62">H245*$K$5</f>
        <v>17.38184785840982</v>
      </c>
      <c r="K245" s="26">
        <f t="shared" ref="K245:K247" si="63">G245*J245</f>
        <v>869.09239292049097</v>
      </c>
    </row>
    <row r="246" spans="2:11" ht="17.25">
      <c r="B246" s="52" t="s">
        <v>638</v>
      </c>
      <c r="C246" s="22" t="s">
        <v>37</v>
      </c>
      <c r="D246" s="19" t="s">
        <v>639</v>
      </c>
      <c r="E246" s="33" t="s">
        <v>640</v>
      </c>
      <c r="F246" s="36" t="s">
        <v>6</v>
      </c>
      <c r="G246" s="37">
        <v>10</v>
      </c>
      <c r="H246" s="38">
        <v>22.71</v>
      </c>
      <c r="I246" s="38">
        <f>ROUND(G246*H246,2)</f>
        <v>227.1</v>
      </c>
      <c r="J246" s="26">
        <f t="shared" si="62"/>
        <v>12.938110942788823</v>
      </c>
      <c r="K246" s="26">
        <f t="shared" si="63"/>
        <v>129.38110942788822</v>
      </c>
    </row>
    <row r="247" spans="2:11" ht="17.25">
      <c r="B247" s="52" t="s">
        <v>641</v>
      </c>
      <c r="C247" s="22" t="s">
        <v>37</v>
      </c>
      <c r="D247" s="19" t="s">
        <v>642</v>
      </c>
      <c r="E247" s="33" t="s">
        <v>643</v>
      </c>
      <c r="F247" s="36" t="s">
        <v>6</v>
      </c>
      <c r="G247" s="37">
        <v>10</v>
      </c>
      <c r="H247" s="38">
        <v>22.71</v>
      </c>
      <c r="I247" s="38">
        <f>ROUND(G247*H247,2)</f>
        <v>227.1</v>
      </c>
      <c r="J247" s="26">
        <f t="shared" si="62"/>
        <v>12.938110942788823</v>
      </c>
      <c r="K247" s="26">
        <f t="shared" si="63"/>
        <v>129.38110942788822</v>
      </c>
    </row>
    <row r="248" spans="2:11" ht="17.25">
      <c r="B248" s="52" t="s">
        <v>644</v>
      </c>
      <c r="C248" s="19"/>
      <c r="D248" s="19"/>
      <c r="E248" s="33" t="s">
        <v>645</v>
      </c>
      <c r="F248" s="36"/>
      <c r="G248" s="28"/>
      <c r="H248" s="38"/>
      <c r="I248" s="39"/>
      <c r="J248" s="38"/>
      <c r="K248" s="39"/>
    </row>
    <row r="249" spans="2:11" ht="17.25">
      <c r="B249" s="52" t="s">
        <v>646</v>
      </c>
      <c r="C249" s="19" t="s">
        <v>49</v>
      </c>
      <c r="D249" s="19" t="s">
        <v>647</v>
      </c>
      <c r="E249" s="33" t="s">
        <v>648</v>
      </c>
      <c r="F249" s="36" t="s">
        <v>6</v>
      </c>
      <c r="G249" s="37">
        <v>10</v>
      </c>
      <c r="H249" s="38">
        <v>33.78</v>
      </c>
      <c r="I249" s="38">
        <f>ROUND(G249*H249,2)</f>
        <v>337.8</v>
      </c>
      <c r="J249" s="26">
        <f t="shared" ref="J249:J253" si="64">H249*$K$5</f>
        <v>19.244799103804777</v>
      </c>
      <c r="K249" s="26">
        <f t="shared" ref="K249:K253" si="65">G249*J249</f>
        <v>192.44799103804777</v>
      </c>
    </row>
    <row r="250" spans="2:11" ht="17.25">
      <c r="B250" s="52" t="s">
        <v>649</v>
      </c>
      <c r="C250" s="22" t="s">
        <v>37</v>
      </c>
      <c r="D250" s="19" t="s">
        <v>650</v>
      </c>
      <c r="E250" s="33" t="s">
        <v>651</v>
      </c>
      <c r="F250" s="36" t="s">
        <v>6</v>
      </c>
      <c r="G250" s="37">
        <v>10</v>
      </c>
      <c r="H250" s="38">
        <v>38.049999999999997</v>
      </c>
      <c r="I250" s="38">
        <f>ROUND(G250*H250,2)</f>
        <v>380.5</v>
      </c>
      <c r="J250" s="26">
        <f t="shared" si="64"/>
        <v>21.677460210176779</v>
      </c>
      <c r="K250" s="26">
        <f t="shared" si="65"/>
        <v>216.77460210176778</v>
      </c>
    </row>
    <row r="251" spans="2:11" ht="17.25">
      <c r="B251" s="52" t="s">
        <v>652</v>
      </c>
      <c r="C251" s="22" t="s">
        <v>37</v>
      </c>
      <c r="D251" s="19" t="s">
        <v>653</v>
      </c>
      <c r="E251" s="33" t="s">
        <v>654</v>
      </c>
      <c r="F251" s="36" t="s">
        <v>6</v>
      </c>
      <c r="G251" s="37">
        <v>11</v>
      </c>
      <c r="H251" s="38">
        <v>160.21</v>
      </c>
      <c r="I251" s="38">
        <f>ROUND(G251*H251,2)</f>
        <v>1762.31</v>
      </c>
      <c r="J251" s="26">
        <f t="shared" si="64"/>
        <v>91.273216827133311</v>
      </c>
      <c r="K251" s="26">
        <f t="shared" si="65"/>
        <v>1004.0053850984664</v>
      </c>
    </row>
    <row r="252" spans="2:11" ht="17.25">
      <c r="B252" s="52" t="s">
        <v>655</v>
      </c>
      <c r="C252" s="22" t="s">
        <v>37</v>
      </c>
      <c r="D252" s="19" t="s">
        <v>656</v>
      </c>
      <c r="E252" s="33" t="s">
        <v>657</v>
      </c>
      <c r="F252" s="36" t="s">
        <v>6</v>
      </c>
      <c r="G252" s="37">
        <v>3</v>
      </c>
      <c r="H252" s="38">
        <v>632.77</v>
      </c>
      <c r="I252" s="38">
        <f>ROUND(G252*H252,2)</f>
        <v>1898.31</v>
      </c>
      <c r="J252" s="26">
        <f t="shared" si="64"/>
        <v>360.49530873044841</v>
      </c>
      <c r="K252" s="26">
        <f t="shared" si="65"/>
        <v>1081.4859261913452</v>
      </c>
    </row>
    <row r="253" spans="2:11" ht="17.25">
      <c r="B253" s="52" t="s">
        <v>658</v>
      </c>
      <c r="C253" s="22" t="s">
        <v>37</v>
      </c>
      <c r="D253" s="19" t="s">
        <v>659</v>
      </c>
      <c r="E253" s="33" t="s">
        <v>660</v>
      </c>
      <c r="F253" s="36" t="s">
        <v>7</v>
      </c>
      <c r="G253" s="37">
        <v>100</v>
      </c>
      <c r="H253" s="38">
        <v>8.24</v>
      </c>
      <c r="I253" s="38">
        <f>ROUND(G253*H253,2)</f>
        <v>824</v>
      </c>
      <c r="J253" s="26">
        <f t="shared" si="64"/>
        <v>4.6944092544508988</v>
      </c>
      <c r="K253" s="26">
        <f t="shared" si="65"/>
        <v>469.44092544508987</v>
      </c>
    </row>
    <row r="254" spans="2:11">
      <c r="B254" s="56"/>
      <c r="C254" s="45"/>
      <c r="D254" s="45"/>
      <c r="E254" s="46" t="s">
        <v>661</v>
      </c>
      <c r="F254" s="47"/>
      <c r="G254" s="48"/>
      <c r="H254" s="48"/>
      <c r="I254" s="50">
        <f>SUM(I238:I253)</f>
        <v>29601.269999999997</v>
      </c>
      <c r="J254" s="48"/>
      <c r="K254" s="50">
        <f>SUM(K238:K253)</f>
        <v>24230.70259651704</v>
      </c>
    </row>
    <row r="255" spans="2:11" ht="17.25">
      <c r="B255" s="21" t="s">
        <v>662</v>
      </c>
      <c r="C255" s="22"/>
      <c r="D255" s="22"/>
      <c r="E255" s="23" t="s">
        <v>663</v>
      </c>
      <c r="F255" s="36"/>
      <c r="G255" s="37"/>
      <c r="H255" s="38"/>
      <c r="I255" s="38"/>
      <c r="J255" s="38"/>
      <c r="K255" s="38"/>
    </row>
    <row r="256" spans="2:11" ht="63">
      <c r="B256" s="52" t="s">
        <v>664</v>
      </c>
      <c r="C256" s="19" t="s">
        <v>49</v>
      </c>
      <c r="D256" s="19" t="s">
        <v>665</v>
      </c>
      <c r="E256" s="33" t="s">
        <v>621</v>
      </c>
      <c r="F256" s="36" t="s">
        <v>6</v>
      </c>
      <c r="G256" s="37">
        <v>500</v>
      </c>
      <c r="H256" s="38">
        <v>31.36</v>
      </c>
      <c r="I256" s="38">
        <f>ROUND(G256*H256,2)</f>
        <v>15680</v>
      </c>
      <c r="J256" s="26">
        <f t="shared" ref="J256:J260" si="66">H256*$K$5</f>
        <v>17.866101240240312</v>
      </c>
      <c r="K256" s="26">
        <f t="shared" ref="K256:K260" si="67">G256*J256</f>
        <v>8933.0506201201551</v>
      </c>
    </row>
    <row r="257" spans="2:11" ht="63">
      <c r="B257" s="52" t="s">
        <v>666</v>
      </c>
      <c r="C257" s="19" t="s">
        <v>49</v>
      </c>
      <c r="D257" s="19" t="s">
        <v>667</v>
      </c>
      <c r="E257" s="33" t="s">
        <v>624</v>
      </c>
      <c r="F257" s="36" t="s">
        <v>6</v>
      </c>
      <c r="G257" s="37">
        <v>50</v>
      </c>
      <c r="H257" s="38">
        <v>31.72</v>
      </c>
      <c r="I257" s="38">
        <f>ROUND(G257*H257,2)</f>
        <v>1586</v>
      </c>
      <c r="J257" s="26">
        <f t="shared" si="66"/>
        <v>18.071196790192051</v>
      </c>
      <c r="K257" s="26">
        <f t="shared" si="67"/>
        <v>903.55983950960251</v>
      </c>
    </row>
    <row r="258" spans="2:11" ht="17.25">
      <c r="B258" s="52" t="s">
        <v>668</v>
      </c>
      <c r="C258" s="22" t="s">
        <v>37</v>
      </c>
      <c r="D258" s="19" t="s">
        <v>669</v>
      </c>
      <c r="E258" s="33" t="s">
        <v>670</v>
      </c>
      <c r="F258" s="36" t="s">
        <v>6</v>
      </c>
      <c r="G258" s="37">
        <v>460</v>
      </c>
      <c r="H258" s="38">
        <v>7.13</v>
      </c>
      <c r="I258" s="38">
        <f>ROUND(G258*H258,2)</f>
        <v>3279.8</v>
      </c>
      <c r="J258" s="26">
        <f t="shared" si="66"/>
        <v>4.0620313087663718</v>
      </c>
      <c r="K258" s="26">
        <f t="shared" si="67"/>
        <v>1868.534402032531</v>
      </c>
    </row>
    <row r="259" spans="2:11" ht="31.5">
      <c r="B259" s="52" t="s">
        <v>671</v>
      </c>
      <c r="C259" s="22" t="s">
        <v>37</v>
      </c>
      <c r="D259" s="19" t="s">
        <v>672</v>
      </c>
      <c r="E259" s="33" t="s">
        <v>673</v>
      </c>
      <c r="F259" s="36" t="s">
        <v>6</v>
      </c>
      <c r="G259" s="37">
        <v>50</v>
      </c>
      <c r="H259" s="38">
        <v>7.39</v>
      </c>
      <c r="I259" s="38">
        <f>ROUND(G259*H259,2)</f>
        <v>369.5</v>
      </c>
      <c r="J259" s="26">
        <f t="shared" si="66"/>
        <v>4.2101558726204047</v>
      </c>
      <c r="K259" s="26">
        <f t="shared" si="67"/>
        <v>210.50779363102023</v>
      </c>
    </row>
    <row r="260" spans="2:11" ht="31.5">
      <c r="B260" s="52" t="s">
        <v>674</v>
      </c>
      <c r="C260" s="22" t="s">
        <v>37</v>
      </c>
      <c r="D260" s="19" t="s">
        <v>675</v>
      </c>
      <c r="E260" s="33" t="s">
        <v>676</v>
      </c>
      <c r="F260" s="36" t="s">
        <v>6</v>
      </c>
      <c r="G260" s="37">
        <v>10</v>
      </c>
      <c r="H260" s="38">
        <v>13.71</v>
      </c>
      <c r="I260" s="38">
        <f>ROUND(G260*H260,2)</f>
        <v>137.1</v>
      </c>
      <c r="J260" s="26">
        <f t="shared" si="66"/>
        <v>7.8107221939953666</v>
      </c>
      <c r="K260" s="26">
        <f t="shared" si="67"/>
        <v>78.107221939953661</v>
      </c>
    </row>
    <row r="261" spans="2:11" ht="31.5">
      <c r="B261" s="52" t="s">
        <v>677</v>
      </c>
      <c r="C261" s="33"/>
      <c r="D261" s="33"/>
      <c r="E261" s="33" t="s">
        <v>678</v>
      </c>
      <c r="F261" s="36"/>
      <c r="G261" s="28"/>
      <c r="H261" s="38"/>
      <c r="I261" s="39"/>
      <c r="J261" s="38"/>
      <c r="K261" s="39"/>
    </row>
    <row r="262" spans="2:11" ht="17.25">
      <c r="B262" s="52" t="s">
        <v>679</v>
      </c>
      <c r="C262" s="22" t="s">
        <v>37</v>
      </c>
      <c r="D262" s="19" t="s">
        <v>680</v>
      </c>
      <c r="E262" s="33" t="s">
        <v>681</v>
      </c>
      <c r="F262" s="36" t="s">
        <v>6</v>
      </c>
      <c r="G262" s="37">
        <v>3</v>
      </c>
      <c r="H262" s="38">
        <v>14.03</v>
      </c>
      <c r="I262" s="38">
        <f>ROUND(G262*H262,2)</f>
        <v>42.09</v>
      </c>
      <c r="J262" s="26">
        <f t="shared" ref="J262" si="68">H262*$K$5</f>
        <v>7.9930293495080225</v>
      </c>
      <c r="K262" s="26">
        <f t="shared" ref="K262" si="69">G262*J262</f>
        <v>23.979088048524069</v>
      </c>
    </row>
    <row r="263" spans="2:11" ht="31.5">
      <c r="B263" s="52" t="s">
        <v>682</v>
      </c>
      <c r="C263" s="19"/>
      <c r="D263" s="19"/>
      <c r="E263" s="33" t="s">
        <v>683</v>
      </c>
      <c r="F263" s="36"/>
      <c r="G263" s="28"/>
      <c r="H263" s="38"/>
      <c r="I263" s="39"/>
      <c r="J263" s="38"/>
      <c r="K263" s="39"/>
    </row>
    <row r="264" spans="2:11" ht="17.25">
      <c r="B264" s="52" t="s">
        <v>684</v>
      </c>
      <c r="C264" s="22" t="s">
        <v>37</v>
      </c>
      <c r="D264" s="19" t="s">
        <v>685</v>
      </c>
      <c r="E264" s="33" t="s">
        <v>686</v>
      </c>
      <c r="F264" s="36" t="s">
        <v>6</v>
      </c>
      <c r="G264" s="37">
        <v>3</v>
      </c>
      <c r="H264" s="38">
        <v>19.329999999999998</v>
      </c>
      <c r="I264" s="38">
        <f>ROUND(G264*H264,2)</f>
        <v>57.99</v>
      </c>
      <c r="J264" s="26">
        <f t="shared" ref="J264:J266" si="70">H264*$K$5</f>
        <v>11.012491612686391</v>
      </c>
      <c r="K264" s="26">
        <f t="shared" ref="K264:K266" si="71">G264*J264</f>
        <v>33.037474838059175</v>
      </c>
    </row>
    <row r="265" spans="2:11" ht="47.25">
      <c r="B265" s="52" t="s">
        <v>687</v>
      </c>
      <c r="C265" s="19" t="s">
        <v>49</v>
      </c>
      <c r="D265" s="19" t="s">
        <v>688</v>
      </c>
      <c r="E265" s="33" t="s">
        <v>689</v>
      </c>
      <c r="F265" s="36" t="s">
        <v>7</v>
      </c>
      <c r="G265" s="37">
        <v>1000</v>
      </c>
      <c r="H265" s="38">
        <v>16.88</v>
      </c>
      <c r="I265" s="38">
        <f>ROUND(G265*H265,2)</f>
        <v>16880</v>
      </c>
      <c r="J265" s="26">
        <f t="shared" si="70"/>
        <v>9.616702453292616</v>
      </c>
      <c r="K265" s="26">
        <f t="shared" si="71"/>
        <v>9616.7024532926152</v>
      </c>
    </row>
    <row r="266" spans="2:11" ht="47.25">
      <c r="B266" s="52" t="s">
        <v>690</v>
      </c>
      <c r="C266" s="19" t="s">
        <v>49</v>
      </c>
      <c r="D266" s="19" t="s">
        <v>691</v>
      </c>
      <c r="E266" s="33" t="s">
        <v>692</v>
      </c>
      <c r="F266" s="36" t="s">
        <v>7</v>
      </c>
      <c r="G266" s="37">
        <v>50</v>
      </c>
      <c r="H266" s="38">
        <v>16.88</v>
      </c>
      <c r="I266" s="38">
        <f>ROUND(G266*H266,2)</f>
        <v>844</v>
      </c>
      <c r="J266" s="26">
        <f t="shared" si="70"/>
        <v>9.616702453292616</v>
      </c>
      <c r="K266" s="26">
        <f t="shared" si="71"/>
        <v>480.83512266463077</v>
      </c>
    </row>
    <row r="267" spans="2:11" ht="51.95" customHeight="1">
      <c r="B267" s="56"/>
      <c r="C267" s="45"/>
      <c r="D267" s="45"/>
      <c r="E267" s="46" t="s">
        <v>693</v>
      </c>
      <c r="F267" s="47"/>
      <c r="G267" s="48"/>
      <c r="H267" s="48"/>
      <c r="I267" s="50">
        <f>SUM(I256:I266)</f>
        <v>38876.479999999996</v>
      </c>
      <c r="J267" s="48"/>
      <c r="K267" s="50">
        <f>SUM(K256:K266)</f>
        <v>22148.314016077089</v>
      </c>
    </row>
    <row r="268" spans="2:11" ht="17.25">
      <c r="B268" s="21" t="s">
        <v>694</v>
      </c>
      <c r="C268" s="22"/>
      <c r="D268" s="22"/>
      <c r="E268" s="23" t="s">
        <v>695</v>
      </c>
      <c r="F268" s="63"/>
      <c r="G268" s="61"/>
      <c r="H268" s="38"/>
      <c r="I268" s="27"/>
      <c r="J268" s="38"/>
      <c r="K268" s="27"/>
    </row>
    <row r="269" spans="2:11" ht="63">
      <c r="B269" s="52" t="s">
        <v>696</v>
      </c>
      <c r="C269" s="19"/>
      <c r="D269" s="19"/>
      <c r="E269" s="33" t="s">
        <v>697</v>
      </c>
      <c r="F269" s="36"/>
      <c r="G269" s="28"/>
      <c r="H269" s="38"/>
      <c r="I269" s="39"/>
      <c r="J269" s="38"/>
      <c r="K269" s="39"/>
    </row>
    <row r="270" spans="2:11" ht="17.25">
      <c r="B270" s="52" t="s">
        <v>698</v>
      </c>
      <c r="C270" s="22" t="s">
        <v>37</v>
      </c>
      <c r="D270" s="19" t="s">
        <v>699</v>
      </c>
      <c r="E270" s="33" t="s">
        <v>700</v>
      </c>
      <c r="F270" s="36" t="s">
        <v>6</v>
      </c>
      <c r="G270" s="37">
        <v>5</v>
      </c>
      <c r="H270" s="38">
        <v>1692.58</v>
      </c>
      <c r="I270" s="38">
        <f t="shared" ref="I270:I276" si="72">ROUND(G270*H270,2)</f>
        <v>8462.9</v>
      </c>
      <c r="J270" s="26">
        <f t="shared" ref="J270:J276" si="73">H270*$K$5</f>
        <v>964.27951649253657</v>
      </c>
      <c r="K270" s="26">
        <f t="shared" ref="K270:K276" si="74">G270*J270</f>
        <v>4821.3975824626832</v>
      </c>
    </row>
    <row r="271" spans="2:11" ht="17.25">
      <c r="B271" s="52" t="s">
        <v>701</v>
      </c>
      <c r="C271" s="22" t="s">
        <v>37</v>
      </c>
      <c r="D271" s="19" t="s">
        <v>702</v>
      </c>
      <c r="E271" s="33" t="s">
        <v>703</v>
      </c>
      <c r="F271" s="36" t="s">
        <v>6</v>
      </c>
      <c r="G271" s="37">
        <v>3</v>
      </c>
      <c r="H271" s="38">
        <v>1938.07</v>
      </c>
      <c r="I271" s="38">
        <f t="shared" si="72"/>
        <v>5814.21</v>
      </c>
      <c r="J271" s="26">
        <f t="shared" si="73"/>
        <v>1104.1375902637928</v>
      </c>
      <c r="K271" s="26">
        <f t="shared" si="74"/>
        <v>3312.4127707913785</v>
      </c>
    </row>
    <row r="272" spans="2:11" ht="17.25">
      <c r="B272" s="52" t="s">
        <v>704</v>
      </c>
      <c r="C272" s="22" t="s">
        <v>37</v>
      </c>
      <c r="D272" s="19" t="s">
        <v>705</v>
      </c>
      <c r="E272" s="33" t="s">
        <v>706</v>
      </c>
      <c r="F272" s="36" t="s">
        <v>6</v>
      </c>
      <c r="G272" s="37">
        <v>1</v>
      </c>
      <c r="H272" s="38">
        <v>2669.24</v>
      </c>
      <c r="I272" s="38">
        <f t="shared" si="72"/>
        <v>2669.24</v>
      </c>
      <c r="J272" s="26">
        <f t="shared" si="73"/>
        <v>1520.6923493143829</v>
      </c>
      <c r="K272" s="26">
        <f t="shared" si="74"/>
        <v>1520.6923493143829</v>
      </c>
    </row>
    <row r="273" spans="2:11" ht="17.25">
      <c r="B273" s="52" t="s">
        <v>707</v>
      </c>
      <c r="C273" s="22" t="s">
        <v>37</v>
      </c>
      <c r="D273" s="19" t="s">
        <v>708</v>
      </c>
      <c r="E273" s="33" t="s">
        <v>709</v>
      </c>
      <c r="F273" s="36" t="s">
        <v>6</v>
      </c>
      <c r="G273" s="37">
        <v>1</v>
      </c>
      <c r="H273" s="38">
        <v>2749.36</v>
      </c>
      <c r="I273" s="38">
        <f t="shared" si="72"/>
        <v>2749.36</v>
      </c>
      <c r="J273" s="26">
        <f t="shared" si="73"/>
        <v>1566.3375033758643</v>
      </c>
      <c r="K273" s="26">
        <f t="shared" si="74"/>
        <v>1566.3375033758643</v>
      </c>
    </row>
    <row r="274" spans="2:11" ht="17.25">
      <c r="B274" s="52" t="s">
        <v>710</v>
      </c>
      <c r="C274" s="22" t="s">
        <v>37</v>
      </c>
      <c r="D274" s="19" t="s">
        <v>711</v>
      </c>
      <c r="E274" s="33" t="s">
        <v>712</v>
      </c>
      <c r="F274" s="36" t="s">
        <v>6</v>
      </c>
      <c r="G274" s="37">
        <v>3</v>
      </c>
      <c r="H274" s="38">
        <v>1279.42</v>
      </c>
      <c r="I274" s="38">
        <f t="shared" si="72"/>
        <v>3838.26</v>
      </c>
      <c r="J274" s="26">
        <f t="shared" si="73"/>
        <v>728.89819033125832</v>
      </c>
      <c r="K274" s="26">
        <f t="shared" si="74"/>
        <v>2186.694570993775</v>
      </c>
    </row>
    <row r="275" spans="2:11" ht="63">
      <c r="B275" s="52" t="s">
        <v>713</v>
      </c>
      <c r="C275" s="22" t="s">
        <v>37</v>
      </c>
      <c r="D275" s="19" t="s">
        <v>714</v>
      </c>
      <c r="E275" s="33" t="s">
        <v>715</v>
      </c>
      <c r="F275" s="36" t="s">
        <v>6</v>
      </c>
      <c r="G275" s="37">
        <v>5</v>
      </c>
      <c r="H275" s="38">
        <v>1279.68</v>
      </c>
      <c r="I275" s="38">
        <f t="shared" si="72"/>
        <v>6398.4</v>
      </c>
      <c r="J275" s="26">
        <f t="shared" si="73"/>
        <v>729.04631489511235</v>
      </c>
      <c r="K275" s="26">
        <f t="shared" si="74"/>
        <v>3645.2315744755615</v>
      </c>
    </row>
    <row r="276" spans="2:11" ht="17.25">
      <c r="B276" s="52" t="s">
        <v>716</v>
      </c>
      <c r="C276" s="19" t="s">
        <v>49</v>
      </c>
      <c r="D276" s="19" t="s">
        <v>717</v>
      </c>
      <c r="E276" s="33" t="s">
        <v>718</v>
      </c>
      <c r="F276" s="36" t="s">
        <v>6</v>
      </c>
      <c r="G276" s="37">
        <v>40</v>
      </c>
      <c r="H276" s="38">
        <v>159.37</v>
      </c>
      <c r="I276" s="38">
        <f t="shared" si="72"/>
        <v>6374.8</v>
      </c>
      <c r="J276" s="26">
        <f t="shared" si="73"/>
        <v>90.794660543912585</v>
      </c>
      <c r="K276" s="26">
        <f t="shared" si="74"/>
        <v>3631.7864217565034</v>
      </c>
    </row>
    <row r="277" spans="2:11" ht="17.25">
      <c r="B277" s="52" t="s">
        <v>719</v>
      </c>
      <c r="C277" s="19"/>
      <c r="D277" s="19"/>
      <c r="E277" s="33" t="s">
        <v>720</v>
      </c>
      <c r="F277" s="36"/>
      <c r="G277" s="28"/>
      <c r="H277" s="38"/>
      <c r="I277" s="39"/>
      <c r="J277" s="38"/>
      <c r="K277" s="39"/>
    </row>
    <row r="278" spans="2:11" ht="17.25">
      <c r="B278" s="52" t="s">
        <v>721</v>
      </c>
      <c r="C278" s="22" t="s">
        <v>37</v>
      </c>
      <c r="D278" s="19" t="s">
        <v>722</v>
      </c>
      <c r="E278" s="33" t="s">
        <v>723</v>
      </c>
      <c r="F278" s="36" t="s">
        <v>6</v>
      </c>
      <c r="G278" s="37">
        <v>20</v>
      </c>
      <c r="H278" s="38">
        <v>161.69</v>
      </c>
      <c r="I278" s="38">
        <f>ROUND(G278*H278,2)</f>
        <v>3233.8</v>
      </c>
      <c r="J278" s="26">
        <f t="shared" ref="J278:J281" si="75">H278*$K$5</f>
        <v>92.116387421379343</v>
      </c>
      <c r="K278" s="26">
        <f t="shared" ref="K278:K281" si="76">G278*J278</f>
        <v>1842.3277484275868</v>
      </c>
    </row>
    <row r="279" spans="2:11" ht="17.25">
      <c r="B279" s="52" t="s">
        <v>724</v>
      </c>
      <c r="C279" s="22" t="s">
        <v>37</v>
      </c>
      <c r="D279" s="19" t="s">
        <v>725</v>
      </c>
      <c r="E279" s="33" t="s">
        <v>726</v>
      </c>
      <c r="F279" s="36" t="s">
        <v>6</v>
      </c>
      <c r="G279" s="37">
        <v>3</v>
      </c>
      <c r="H279" s="38">
        <v>176.4</v>
      </c>
      <c r="I279" s="38">
        <f>ROUND(G279*H279,2)</f>
        <v>529.20000000000005</v>
      </c>
      <c r="J279" s="26">
        <f t="shared" si="75"/>
        <v>100.49681947635176</v>
      </c>
      <c r="K279" s="26">
        <f t="shared" si="76"/>
        <v>301.49045842905525</v>
      </c>
    </row>
    <row r="280" spans="2:11" ht="17.25">
      <c r="B280" s="52" t="s">
        <v>719</v>
      </c>
      <c r="C280" s="22" t="s">
        <v>37</v>
      </c>
      <c r="D280" s="19" t="s">
        <v>727</v>
      </c>
      <c r="E280" s="33" t="s">
        <v>728</v>
      </c>
      <c r="F280" s="36" t="s">
        <v>6</v>
      </c>
      <c r="G280" s="37">
        <v>20</v>
      </c>
      <c r="H280" s="38">
        <v>82.38</v>
      </c>
      <c r="I280" s="38">
        <f>ROUND(G280*H280,2)</f>
        <v>1647.6</v>
      </c>
      <c r="J280" s="26">
        <f t="shared" si="75"/>
        <v>46.932698347289438</v>
      </c>
      <c r="K280" s="26">
        <f t="shared" si="76"/>
        <v>938.65396694578874</v>
      </c>
    </row>
    <row r="281" spans="2:11" ht="31.5">
      <c r="B281" s="52" t="s">
        <v>729</v>
      </c>
      <c r="C281" s="19" t="s">
        <v>49</v>
      </c>
      <c r="D281" s="19" t="s">
        <v>730</v>
      </c>
      <c r="E281" s="33" t="s">
        <v>731</v>
      </c>
      <c r="F281" s="36" t="s">
        <v>6</v>
      </c>
      <c r="G281" s="37">
        <v>10</v>
      </c>
      <c r="H281" s="38">
        <v>87.71</v>
      </c>
      <c r="I281" s="38">
        <f>ROUND(G281*H281,2)</f>
        <v>877.1</v>
      </c>
      <c r="J281" s="26">
        <f t="shared" si="75"/>
        <v>49.969251906297124</v>
      </c>
      <c r="K281" s="26">
        <f t="shared" si="76"/>
        <v>499.69251906297126</v>
      </c>
    </row>
    <row r="282" spans="2:11" ht="31.5">
      <c r="B282" s="52" t="s">
        <v>732</v>
      </c>
      <c r="C282" s="33"/>
      <c r="D282" s="33"/>
      <c r="E282" s="33" t="s">
        <v>733</v>
      </c>
      <c r="F282" s="36"/>
      <c r="G282" s="28"/>
      <c r="H282" s="38"/>
      <c r="I282" s="39"/>
      <c r="J282" s="38"/>
      <c r="K282" s="39"/>
    </row>
    <row r="283" spans="2:11" ht="17.25">
      <c r="B283" s="52" t="s">
        <v>734</v>
      </c>
      <c r="C283" s="22" t="s">
        <v>37</v>
      </c>
      <c r="D283" s="19" t="s">
        <v>735</v>
      </c>
      <c r="E283" s="33" t="s">
        <v>736</v>
      </c>
      <c r="F283" s="36" t="s">
        <v>6</v>
      </c>
      <c r="G283" s="37">
        <v>10</v>
      </c>
      <c r="H283" s="38">
        <v>424.89</v>
      </c>
      <c r="I283" s="38">
        <f t="shared" ref="I283:I289" si="77">ROUND(G283*H283,2)</f>
        <v>4248.8999999999996</v>
      </c>
      <c r="J283" s="26">
        <f t="shared" ref="J283:J289" si="78">H283*$K$5</f>
        <v>242.0640228305391</v>
      </c>
      <c r="K283" s="26">
        <f t="shared" ref="K283:K289" si="79">G283*J283</f>
        <v>2420.6402283053912</v>
      </c>
    </row>
    <row r="284" spans="2:11" ht="17.25">
      <c r="B284" s="52" t="s">
        <v>737</v>
      </c>
      <c r="C284" s="22" t="s">
        <v>37</v>
      </c>
      <c r="D284" s="19" t="s">
        <v>738</v>
      </c>
      <c r="E284" s="33" t="s">
        <v>739</v>
      </c>
      <c r="F284" s="36" t="s">
        <v>6</v>
      </c>
      <c r="G284" s="37">
        <v>50</v>
      </c>
      <c r="H284" s="38">
        <v>12.9</v>
      </c>
      <c r="I284" s="38">
        <f t="shared" si="77"/>
        <v>645</v>
      </c>
      <c r="J284" s="26">
        <f t="shared" si="78"/>
        <v>7.349257206603955</v>
      </c>
      <c r="K284" s="26">
        <f t="shared" si="79"/>
        <v>367.46286033019777</v>
      </c>
    </row>
    <row r="285" spans="2:11" ht="47.25">
      <c r="B285" s="52" t="s">
        <v>740</v>
      </c>
      <c r="C285" s="19" t="s">
        <v>30</v>
      </c>
      <c r="D285" s="19">
        <v>98301</v>
      </c>
      <c r="E285" s="33" t="s">
        <v>741</v>
      </c>
      <c r="F285" s="36" t="s">
        <v>6</v>
      </c>
      <c r="G285" s="37">
        <v>25</v>
      </c>
      <c r="H285" s="38">
        <v>707.59</v>
      </c>
      <c r="I285" s="38">
        <f t="shared" si="77"/>
        <v>17689.75</v>
      </c>
      <c r="J285" s="26">
        <f t="shared" si="78"/>
        <v>403.12100052875138</v>
      </c>
      <c r="K285" s="26">
        <f t="shared" si="79"/>
        <v>10078.025013218785</v>
      </c>
    </row>
    <row r="286" spans="2:11" ht="47.25">
      <c r="B286" s="52" t="s">
        <v>742</v>
      </c>
      <c r="C286" s="19" t="s">
        <v>30</v>
      </c>
      <c r="D286" s="19">
        <v>98302</v>
      </c>
      <c r="E286" s="33" t="s">
        <v>743</v>
      </c>
      <c r="F286" s="36" t="s">
        <v>6</v>
      </c>
      <c r="G286" s="37">
        <v>3</v>
      </c>
      <c r="H286" s="38">
        <v>993.65</v>
      </c>
      <c r="I286" s="38">
        <f t="shared" si="77"/>
        <v>2980.95</v>
      </c>
      <c r="J286" s="26">
        <f t="shared" si="78"/>
        <v>566.09220335984651</v>
      </c>
      <c r="K286" s="26">
        <f t="shared" si="79"/>
        <v>1698.2766100795395</v>
      </c>
    </row>
    <row r="287" spans="2:11" ht="47.25">
      <c r="B287" s="52" t="s">
        <v>744</v>
      </c>
      <c r="C287" s="22" t="s">
        <v>37</v>
      </c>
      <c r="D287" s="19" t="s">
        <v>745</v>
      </c>
      <c r="E287" s="33" t="s">
        <v>746</v>
      </c>
      <c r="F287" s="36" t="s">
        <v>6</v>
      </c>
      <c r="G287" s="37">
        <v>10</v>
      </c>
      <c r="H287" s="38">
        <v>1095.1099999999999</v>
      </c>
      <c r="I287" s="38">
        <f t="shared" si="77"/>
        <v>10951.1</v>
      </c>
      <c r="J287" s="26">
        <f t="shared" si="78"/>
        <v>623.894965854578</v>
      </c>
      <c r="K287" s="26">
        <f t="shared" si="79"/>
        <v>6238.94965854578</v>
      </c>
    </row>
    <row r="288" spans="2:11" ht="17.25">
      <c r="B288" s="52" t="s">
        <v>747</v>
      </c>
      <c r="C288" s="22" t="s">
        <v>37</v>
      </c>
      <c r="D288" s="19" t="s">
        <v>748</v>
      </c>
      <c r="E288" s="33" t="s">
        <v>749</v>
      </c>
      <c r="F288" s="36" t="s">
        <v>6</v>
      </c>
      <c r="G288" s="37">
        <v>1</v>
      </c>
      <c r="H288" s="38">
        <v>1243.8599999999999</v>
      </c>
      <c r="I288" s="38">
        <f t="shared" si="77"/>
        <v>1243.8599999999999</v>
      </c>
      <c r="J288" s="26">
        <f t="shared" si="78"/>
        <v>708.63930767491433</v>
      </c>
      <c r="K288" s="26">
        <f t="shared" si="79"/>
        <v>708.63930767491433</v>
      </c>
    </row>
    <row r="289" spans="2:11" ht="17.25">
      <c r="B289" s="52" t="s">
        <v>750</v>
      </c>
      <c r="C289" s="19" t="s">
        <v>49</v>
      </c>
      <c r="D289" s="19" t="s">
        <v>751</v>
      </c>
      <c r="E289" s="33" t="s">
        <v>752</v>
      </c>
      <c r="F289" s="36" t="s">
        <v>6</v>
      </c>
      <c r="G289" s="37">
        <v>40</v>
      </c>
      <c r="H289" s="38">
        <v>12.61</v>
      </c>
      <c r="I289" s="38">
        <f t="shared" si="77"/>
        <v>504.4</v>
      </c>
      <c r="J289" s="26">
        <f t="shared" si="78"/>
        <v>7.1840413469206101</v>
      </c>
      <c r="K289" s="26">
        <f t="shared" si="79"/>
        <v>287.36165387682439</v>
      </c>
    </row>
    <row r="290" spans="2:11">
      <c r="B290" s="56"/>
      <c r="C290" s="45"/>
      <c r="D290" s="45"/>
      <c r="E290" s="46" t="s">
        <v>753</v>
      </c>
      <c r="F290" s="47"/>
      <c r="G290" s="48"/>
      <c r="H290" s="48"/>
      <c r="I290" s="50">
        <f>SUM(I270:I289)</f>
        <v>80858.83</v>
      </c>
      <c r="J290" s="48"/>
      <c r="K290" s="50">
        <f>SUM(K270:K289)</f>
        <v>46066.072798066984</v>
      </c>
    </row>
    <row r="291" spans="2:11" ht="17.25">
      <c r="B291" s="21" t="s">
        <v>754</v>
      </c>
      <c r="C291" s="22"/>
      <c r="D291" s="22"/>
      <c r="E291" s="23" t="s">
        <v>755</v>
      </c>
      <c r="F291" s="24"/>
      <c r="G291" s="61"/>
      <c r="H291" s="38"/>
      <c r="I291" s="27"/>
      <c r="J291" s="38"/>
      <c r="K291" s="27"/>
    </row>
    <row r="292" spans="2:11" ht="31.5">
      <c r="B292" s="52" t="s">
        <v>756</v>
      </c>
      <c r="C292" s="19"/>
      <c r="D292" s="19"/>
      <c r="E292" s="33" t="s">
        <v>757</v>
      </c>
      <c r="F292" s="36"/>
      <c r="G292" s="28"/>
      <c r="H292" s="38"/>
      <c r="I292" s="39"/>
      <c r="J292" s="38"/>
      <c r="K292" s="39"/>
    </row>
    <row r="293" spans="2:11" ht="17.25">
      <c r="B293" s="52" t="s">
        <v>758</v>
      </c>
      <c r="C293" s="19" t="s">
        <v>30</v>
      </c>
      <c r="D293" s="19">
        <v>100556</v>
      </c>
      <c r="E293" s="33" t="s">
        <v>759</v>
      </c>
      <c r="F293" s="36" t="s">
        <v>6</v>
      </c>
      <c r="G293" s="37">
        <v>8</v>
      </c>
      <c r="H293" s="38">
        <v>54.25</v>
      </c>
      <c r="I293" s="38">
        <f>ROUND(G293*H293,2)</f>
        <v>434</v>
      </c>
      <c r="J293" s="26">
        <f t="shared" ref="J293:J297" si="80">H293*$K$5</f>
        <v>30.906759958005004</v>
      </c>
      <c r="K293" s="26">
        <f t="shared" ref="K293:K297" si="81">G293*J293</f>
        <v>247.25407966404003</v>
      </c>
    </row>
    <row r="294" spans="2:11" ht="17.25">
      <c r="B294" s="52" t="s">
        <v>760</v>
      </c>
      <c r="C294" s="19" t="s">
        <v>30</v>
      </c>
      <c r="D294" s="19">
        <v>100561</v>
      </c>
      <c r="E294" s="33" t="s">
        <v>761</v>
      </c>
      <c r="F294" s="36" t="s">
        <v>6</v>
      </c>
      <c r="G294" s="37">
        <v>5</v>
      </c>
      <c r="H294" s="38">
        <v>277.95999999999998</v>
      </c>
      <c r="I294" s="38">
        <f>ROUND(G294*H294,2)</f>
        <v>1389.8</v>
      </c>
      <c r="J294" s="26">
        <f t="shared" si="80"/>
        <v>158.35655295718104</v>
      </c>
      <c r="K294" s="26">
        <f t="shared" si="81"/>
        <v>791.78276478590521</v>
      </c>
    </row>
    <row r="295" spans="2:11" ht="17.25">
      <c r="B295" s="52" t="s">
        <v>762</v>
      </c>
      <c r="C295" s="19" t="s">
        <v>30</v>
      </c>
      <c r="D295" s="19">
        <v>100562</v>
      </c>
      <c r="E295" s="33" t="s">
        <v>763</v>
      </c>
      <c r="F295" s="36" t="s">
        <v>6</v>
      </c>
      <c r="G295" s="37">
        <v>1</v>
      </c>
      <c r="H295" s="38">
        <v>435.68</v>
      </c>
      <c r="I295" s="38">
        <f>ROUND(G295*H295,2)</f>
        <v>435.68</v>
      </c>
      <c r="J295" s="26">
        <f t="shared" si="80"/>
        <v>248.21119223048149</v>
      </c>
      <c r="K295" s="26">
        <f t="shared" si="81"/>
        <v>248.21119223048149</v>
      </c>
    </row>
    <row r="296" spans="2:11" ht="17.25">
      <c r="B296" s="52" t="s">
        <v>764</v>
      </c>
      <c r="C296" s="19" t="s">
        <v>292</v>
      </c>
      <c r="D296" s="19" t="s">
        <v>765</v>
      </c>
      <c r="E296" s="33" t="s">
        <v>766</v>
      </c>
      <c r="F296" s="36" t="s">
        <v>6</v>
      </c>
      <c r="G296" s="37">
        <v>25</v>
      </c>
      <c r="H296" s="38">
        <v>26.55</v>
      </c>
      <c r="I296" s="38">
        <f>ROUND(G296*H296,2)</f>
        <v>663.75</v>
      </c>
      <c r="J296" s="26">
        <f t="shared" si="80"/>
        <v>15.125796808940699</v>
      </c>
      <c r="K296" s="26">
        <f t="shared" si="81"/>
        <v>378.14492022351749</v>
      </c>
    </row>
    <row r="297" spans="2:11" ht="17.25">
      <c r="B297" s="52" t="s">
        <v>767</v>
      </c>
      <c r="C297" s="19" t="s">
        <v>37</v>
      </c>
      <c r="D297" s="19" t="s">
        <v>768</v>
      </c>
      <c r="E297" s="33" t="s">
        <v>769</v>
      </c>
      <c r="F297" s="36" t="s">
        <v>6</v>
      </c>
      <c r="G297" s="37">
        <v>25</v>
      </c>
      <c r="H297" s="38">
        <v>26.54</v>
      </c>
      <c r="I297" s="38">
        <f>ROUND(G297*H297,2)</f>
        <v>663.5</v>
      </c>
      <c r="J297" s="26">
        <f t="shared" si="80"/>
        <v>15.120099710330928</v>
      </c>
      <c r="K297" s="26">
        <f t="shared" si="81"/>
        <v>378.00249275827321</v>
      </c>
    </row>
    <row r="298" spans="2:11" ht="17.25">
      <c r="B298" s="52" t="s">
        <v>770</v>
      </c>
      <c r="C298" s="19"/>
      <c r="D298" s="19"/>
      <c r="E298" s="33" t="s">
        <v>771</v>
      </c>
      <c r="F298" s="36"/>
      <c r="G298" s="37"/>
      <c r="H298" s="38"/>
      <c r="I298" s="38"/>
      <c r="J298" s="38"/>
      <c r="K298" s="38"/>
    </row>
    <row r="299" spans="2:11" ht="17.25">
      <c r="B299" s="52" t="s">
        <v>772</v>
      </c>
      <c r="C299" s="19" t="s">
        <v>37</v>
      </c>
      <c r="D299" s="19" t="s">
        <v>773</v>
      </c>
      <c r="E299" s="33" t="s">
        <v>774</v>
      </c>
      <c r="F299" s="36" t="s">
        <v>6</v>
      </c>
      <c r="G299" s="37">
        <v>20</v>
      </c>
      <c r="H299" s="38">
        <v>10.050000000000001</v>
      </c>
      <c r="I299" s="38">
        <f>ROUND(G299*H299,2)</f>
        <v>201</v>
      </c>
      <c r="J299" s="26">
        <f t="shared" ref="J299:J302" si="82">H299*$K$5</f>
        <v>5.7255841028193606</v>
      </c>
      <c r="K299" s="26">
        <f t="shared" ref="K299:K302" si="83">G299*J299</f>
        <v>114.51168205638722</v>
      </c>
    </row>
    <row r="300" spans="2:11" ht="17.25">
      <c r="B300" s="52" t="s">
        <v>775</v>
      </c>
      <c r="C300" s="19" t="s">
        <v>37</v>
      </c>
      <c r="D300" s="19" t="s">
        <v>776</v>
      </c>
      <c r="E300" s="33" t="s">
        <v>777</v>
      </c>
      <c r="F300" s="36" t="s">
        <v>6</v>
      </c>
      <c r="G300" s="37">
        <v>10</v>
      </c>
      <c r="H300" s="38">
        <v>16.78</v>
      </c>
      <c r="I300" s="38">
        <f>ROUND(G300*H300,2)</f>
        <v>167.8</v>
      </c>
      <c r="J300" s="26">
        <f t="shared" si="82"/>
        <v>9.5597314671949132</v>
      </c>
      <c r="K300" s="26">
        <f t="shared" si="83"/>
        <v>95.597314671949135</v>
      </c>
    </row>
    <row r="301" spans="2:11" ht="17.25">
      <c r="B301" s="52" t="s">
        <v>778</v>
      </c>
      <c r="C301" s="19" t="s">
        <v>37</v>
      </c>
      <c r="D301" s="19" t="s">
        <v>779</v>
      </c>
      <c r="E301" s="33" t="s">
        <v>780</v>
      </c>
      <c r="F301" s="36" t="s">
        <v>6</v>
      </c>
      <c r="G301" s="37">
        <v>10</v>
      </c>
      <c r="H301" s="38">
        <v>22.19</v>
      </c>
      <c r="I301" s="38">
        <f>ROUND(G301*H301,2)</f>
        <v>221.9</v>
      </c>
      <c r="J301" s="26">
        <f t="shared" si="82"/>
        <v>12.641861815080757</v>
      </c>
      <c r="K301" s="26">
        <f t="shared" si="83"/>
        <v>126.41861815080757</v>
      </c>
    </row>
    <row r="302" spans="2:11" ht="17.25">
      <c r="B302" s="52" t="s">
        <v>781</v>
      </c>
      <c r="C302" s="19" t="s">
        <v>37</v>
      </c>
      <c r="D302" s="19" t="s">
        <v>782</v>
      </c>
      <c r="E302" s="33" t="s">
        <v>783</v>
      </c>
      <c r="F302" s="36" t="s">
        <v>6</v>
      </c>
      <c r="G302" s="37">
        <v>2</v>
      </c>
      <c r="H302" s="38">
        <v>35.200000000000003</v>
      </c>
      <c r="I302" s="38">
        <f>ROUND(G302*H302,2)</f>
        <v>70.400000000000006</v>
      </c>
      <c r="J302" s="26">
        <f t="shared" si="82"/>
        <v>20.053787106392189</v>
      </c>
      <c r="K302" s="26">
        <f t="shared" si="83"/>
        <v>40.107574212784378</v>
      </c>
    </row>
    <row r="303" spans="2:11">
      <c r="B303" s="56"/>
      <c r="C303" s="45"/>
      <c r="D303" s="45"/>
      <c r="E303" s="46" t="s">
        <v>784</v>
      </c>
      <c r="F303" s="47"/>
      <c r="G303" s="48"/>
      <c r="H303" s="48"/>
      <c r="I303" s="50">
        <f>SUM(I293:I302)</f>
        <v>4247.83</v>
      </c>
      <c r="J303" s="48"/>
      <c r="K303" s="50">
        <f>SUM(K293:K302)</f>
        <v>2420.0306387541459</v>
      </c>
    </row>
    <row r="304" spans="2:11">
      <c r="B304" s="74"/>
      <c r="C304" s="75"/>
      <c r="D304" s="75"/>
      <c r="E304" s="76" t="s">
        <v>785</v>
      </c>
      <c r="F304" s="77"/>
      <c r="G304" s="78"/>
      <c r="H304" s="78"/>
      <c r="I304" s="81">
        <f>SUM(I303+I290+I267+I254)</f>
        <v>153584.41</v>
      </c>
      <c r="J304" s="78"/>
      <c r="K304" s="81">
        <f>SUM(K303+K290+K267+K254)</f>
        <v>94865.120049415244</v>
      </c>
    </row>
    <row r="305" spans="2:11" ht="17.25">
      <c r="B305" s="21" t="s">
        <v>13</v>
      </c>
      <c r="C305" s="22"/>
      <c r="D305" s="22"/>
      <c r="E305" s="23" t="s">
        <v>14</v>
      </c>
      <c r="F305" s="24"/>
      <c r="G305" s="61"/>
      <c r="H305" s="38"/>
      <c r="I305" s="27"/>
      <c r="J305" s="38"/>
      <c r="K305" s="27"/>
    </row>
    <row r="306" spans="2:11" ht="31.5">
      <c r="B306" s="52" t="s">
        <v>786</v>
      </c>
      <c r="C306" s="22" t="s">
        <v>37</v>
      </c>
      <c r="D306" s="19" t="s">
        <v>787</v>
      </c>
      <c r="E306" s="33" t="s">
        <v>788</v>
      </c>
      <c r="F306" s="36" t="s">
        <v>789</v>
      </c>
      <c r="G306" s="37">
        <v>55</v>
      </c>
      <c r="H306" s="38">
        <v>104.05</v>
      </c>
      <c r="I306" s="38">
        <f t="shared" ref="I306:I327" si="84">ROUND(G306*H306,2)</f>
        <v>5722.75</v>
      </c>
      <c r="J306" s="26">
        <f t="shared" ref="J306:J327" si="85">H306*$K$5</f>
        <v>59.278311034662131</v>
      </c>
      <c r="K306" s="26">
        <f t="shared" ref="K306:K327" si="86">G306*J306</f>
        <v>3260.3071069064172</v>
      </c>
    </row>
    <row r="307" spans="2:11" ht="17.25">
      <c r="B307" s="52" t="s">
        <v>790</v>
      </c>
      <c r="C307" s="22" t="s">
        <v>37</v>
      </c>
      <c r="D307" s="19" t="s">
        <v>791</v>
      </c>
      <c r="E307" s="33" t="s">
        <v>792</v>
      </c>
      <c r="F307" s="36" t="s">
        <v>789</v>
      </c>
      <c r="G307" s="37">
        <v>50</v>
      </c>
      <c r="H307" s="38">
        <v>52.02</v>
      </c>
      <c r="I307" s="38">
        <f t="shared" si="84"/>
        <v>2601</v>
      </c>
      <c r="J307" s="26">
        <f t="shared" si="85"/>
        <v>29.636306968026183</v>
      </c>
      <c r="K307" s="26">
        <f t="shared" si="86"/>
        <v>1481.8153484013092</v>
      </c>
    </row>
    <row r="308" spans="2:11" ht="31.5">
      <c r="B308" s="52" t="s">
        <v>793</v>
      </c>
      <c r="C308" s="22" t="s">
        <v>37</v>
      </c>
      <c r="D308" s="19" t="s">
        <v>794</v>
      </c>
      <c r="E308" s="33" t="s">
        <v>795</v>
      </c>
      <c r="F308" s="36" t="s">
        <v>789</v>
      </c>
      <c r="G308" s="37">
        <v>15</v>
      </c>
      <c r="H308" s="38">
        <v>52.02</v>
      </c>
      <c r="I308" s="38">
        <f t="shared" si="84"/>
        <v>780.3</v>
      </c>
      <c r="J308" s="26">
        <f t="shared" si="85"/>
        <v>29.636306968026183</v>
      </c>
      <c r="K308" s="26">
        <f t="shared" si="86"/>
        <v>444.54460452039274</v>
      </c>
    </row>
    <row r="309" spans="2:11" ht="31.5">
      <c r="B309" s="52" t="s">
        <v>796</v>
      </c>
      <c r="C309" s="22" t="s">
        <v>37</v>
      </c>
      <c r="D309" s="19" t="s">
        <v>797</v>
      </c>
      <c r="E309" s="33" t="s">
        <v>798</v>
      </c>
      <c r="F309" s="36" t="s">
        <v>789</v>
      </c>
      <c r="G309" s="37">
        <v>10</v>
      </c>
      <c r="H309" s="38">
        <v>52.02</v>
      </c>
      <c r="I309" s="38">
        <f t="shared" si="84"/>
        <v>520.20000000000005</v>
      </c>
      <c r="J309" s="26">
        <f t="shared" si="85"/>
        <v>29.636306968026183</v>
      </c>
      <c r="K309" s="26">
        <f t="shared" si="86"/>
        <v>296.36306968026184</v>
      </c>
    </row>
    <row r="310" spans="2:11" ht="31.5">
      <c r="B310" s="52" t="s">
        <v>799</v>
      </c>
      <c r="C310" s="22" t="s">
        <v>37</v>
      </c>
      <c r="D310" s="19" t="s">
        <v>800</v>
      </c>
      <c r="E310" s="33" t="s">
        <v>801</v>
      </c>
      <c r="F310" s="36" t="s">
        <v>789</v>
      </c>
      <c r="G310" s="37">
        <v>10</v>
      </c>
      <c r="H310" s="38">
        <v>52.02</v>
      </c>
      <c r="I310" s="38">
        <f t="shared" si="84"/>
        <v>520.20000000000005</v>
      </c>
      <c r="J310" s="26">
        <f t="shared" si="85"/>
        <v>29.636306968026183</v>
      </c>
      <c r="K310" s="26">
        <f t="shared" si="86"/>
        <v>296.36306968026184</v>
      </c>
    </row>
    <row r="311" spans="2:11" ht="31.5">
      <c r="B311" s="52" t="s">
        <v>802</v>
      </c>
      <c r="C311" s="22" t="s">
        <v>37</v>
      </c>
      <c r="D311" s="19" t="s">
        <v>803</v>
      </c>
      <c r="E311" s="33" t="s">
        <v>804</v>
      </c>
      <c r="F311" s="36" t="s">
        <v>789</v>
      </c>
      <c r="G311" s="37">
        <v>10</v>
      </c>
      <c r="H311" s="38">
        <v>52.02</v>
      </c>
      <c r="I311" s="38">
        <f t="shared" si="84"/>
        <v>520.20000000000005</v>
      </c>
      <c r="J311" s="26">
        <f t="shared" si="85"/>
        <v>29.636306968026183</v>
      </c>
      <c r="K311" s="26">
        <f t="shared" si="86"/>
        <v>296.36306968026184</v>
      </c>
    </row>
    <row r="312" spans="2:11" ht="31.5">
      <c r="B312" s="52" t="s">
        <v>805</v>
      </c>
      <c r="C312" s="22" t="s">
        <v>37</v>
      </c>
      <c r="D312" s="19" t="s">
        <v>806</v>
      </c>
      <c r="E312" s="33" t="s">
        <v>807</v>
      </c>
      <c r="F312" s="36" t="s">
        <v>789</v>
      </c>
      <c r="G312" s="37">
        <v>105</v>
      </c>
      <c r="H312" s="38">
        <v>13</v>
      </c>
      <c r="I312" s="38">
        <f t="shared" si="84"/>
        <v>1365</v>
      </c>
      <c r="J312" s="26">
        <f t="shared" si="85"/>
        <v>7.4062281927016604</v>
      </c>
      <c r="K312" s="26">
        <f t="shared" si="86"/>
        <v>777.6539602336743</v>
      </c>
    </row>
    <row r="313" spans="2:11" ht="31.5">
      <c r="B313" s="52" t="s">
        <v>808</v>
      </c>
      <c r="C313" s="22" t="s">
        <v>37</v>
      </c>
      <c r="D313" s="19" t="s">
        <v>809</v>
      </c>
      <c r="E313" s="33" t="s">
        <v>810</v>
      </c>
      <c r="F313" s="36" t="s">
        <v>789</v>
      </c>
      <c r="G313" s="37">
        <v>150</v>
      </c>
      <c r="H313" s="38">
        <v>13</v>
      </c>
      <c r="I313" s="38">
        <f t="shared" si="84"/>
        <v>1950</v>
      </c>
      <c r="J313" s="26">
        <f t="shared" si="85"/>
        <v>7.4062281927016604</v>
      </c>
      <c r="K313" s="26">
        <f t="shared" si="86"/>
        <v>1110.934228905249</v>
      </c>
    </row>
    <row r="314" spans="2:11" ht="47.25">
      <c r="B314" s="52" t="s">
        <v>811</v>
      </c>
      <c r="C314" s="22" t="s">
        <v>37</v>
      </c>
      <c r="D314" s="19" t="s">
        <v>812</v>
      </c>
      <c r="E314" s="33" t="s">
        <v>813</v>
      </c>
      <c r="F314" s="36" t="s">
        <v>789</v>
      </c>
      <c r="G314" s="37">
        <v>10</v>
      </c>
      <c r="H314" s="38">
        <v>312.14</v>
      </c>
      <c r="I314" s="38">
        <f t="shared" si="84"/>
        <v>3121.4</v>
      </c>
      <c r="J314" s="26">
        <f t="shared" si="85"/>
        <v>177.82923600537663</v>
      </c>
      <c r="K314" s="26">
        <f t="shared" si="86"/>
        <v>1778.2923600537663</v>
      </c>
    </row>
    <row r="315" spans="2:11" ht="17.25">
      <c r="B315" s="52" t="s">
        <v>814</v>
      </c>
      <c r="C315" s="22" t="s">
        <v>37</v>
      </c>
      <c r="D315" s="19" t="s">
        <v>815</v>
      </c>
      <c r="E315" s="33" t="s">
        <v>816</v>
      </c>
      <c r="F315" s="36" t="s">
        <v>789</v>
      </c>
      <c r="G315" s="37">
        <v>5</v>
      </c>
      <c r="H315" s="38">
        <v>312.14</v>
      </c>
      <c r="I315" s="38">
        <f t="shared" si="84"/>
        <v>1560.7</v>
      </c>
      <c r="J315" s="26">
        <f t="shared" si="85"/>
        <v>177.82923600537663</v>
      </c>
      <c r="K315" s="26">
        <f t="shared" si="86"/>
        <v>889.14618002688314</v>
      </c>
    </row>
    <row r="316" spans="2:11" ht="78.75">
      <c r="B316" s="52" t="s">
        <v>817</v>
      </c>
      <c r="C316" s="22" t="s">
        <v>37</v>
      </c>
      <c r="D316" s="19" t="s">
        <v>818</v>
      </c>
      <c r="E316" s="33" t="s">
        <v>819</v>
      </c>
      <c r="F316" s="36" t="s">
        <v>789</v>
      </c>
      <c r="G316" s="37">
        <v>10</v>
      </c>
      <c r="H316" s="38">
        <v>416.19</v>
      </c>
      <c r="I316" s="38">
        <f t="shared" si="84"/>
        <v>4161.8999999999996</v>
      </c>
      <c r="J316" s="26">
        <f t="shared" si="85"/>
        <v>237.10754704003875</v>
      </c>
      <c r="K316" s="26">
        <f t="shared" si="86"/>
        <v>2371.0754704003875</v>
      </c>
    </row>
    <row r="317" spans="2:11" ht="47.25">
      <c r="B317" s="52" t="s">
        <v>820</v>
      </c>
      <c r="C317" s="22" t="s">
        <v>37</v>
      </c>
      <c r="D317" s="19" t="s">
        <v>821</v>
      </c>
      <c r="E317" s="33" t="s">
        <v>822</v>
      </c>
      <c r="F317" s="36" t="s">
        <v>789</v>
      </c>
      <c r="G317" s="37">
        <v>5</v>
      </c>
      <c r="H317" s="38">
        <v>104.05</v>
      </c>
      <c r="I317" s="38">
        <f t="shared" si="84"/>
        <v>520.25</v>
      </c>
      <c r="J317" s="26">
        <f t="shared" si="85"/>
        <v>59.278311034662131</v>
      </c>
      <c r="K317" s="26">
        <f t="shared" si="86"/>
        <v>296.39155517331068</v>
      </c>
    </row>
    <row r="318" spans="2:11" ht="17.25">
      <c r="B318" s="52" t="s">
        <v>823</v>
      </c>
      <c r="C318" s="19" t="s">
        <v>292</v>
      </c>
      <c r="D318" s="19" t="s">
        <v>824</v>
      </c>
      <c r="E318" s="33" t="s">
        <v>825</v>
      </c>
      <c r="F318" s="36" t="s">
        <v>789</v>
      </c>
      <c r="G318" s="37">
        <v>5</v>
      </c>
      <c r="H318" s="38">
        <v>87.41</v>
      </c>
      <c r="I318" s="38">
        <f t="shared" si="84"/>
        <v>437.05</v>
      </c>
      <c r="J318" s="26">
        <f t="shared" si="85"/>
        <v>49.798338948004009</v>
      </c>
      <c r="K318" s="26">
        <f t="shared" si="86"/>
        <v>248.99169474002005</v>
      </c>
    </row>
    <row r="319" spans="2:11" ht="31.5">
      <c r="B319" s="52" t="s">
        <v>826</v>
      </c>
      <c r="C319" s="19" t="s">
        <v>292</v>
      </c>
      <c r="D319" s="19" t="s">
        <v>827</v>
      </c>
      <c r="E319" s="33" t="s">
        <v>828</v>
      </c>
      <c r="F319" s="36" t="s">
        <v>789</v>
      </c>
      <c r="G319" s="37">
        <v>10</v>
      </c>
      <c r="H319" s="38">
        <v>3.46</v>
      </c>
      <c r="I319" s="38">
        <f t="shared" si="84"/>
        <v>34.6</v>
      </c>
      <c r="J319" s="26">
        <f t="shared" si="85"/>
        <v>1.9711961189805958</v>
      </c>
      <c r="K319" s="26">
        <f t="shared" si="86"/>
        <v>19.711961189805958</v>
      </c>
    </row>
    <row r="320" spans="2:11" ht="47.25">
      <c r="B320" s="52" t="s">
        <v>829</v>
      </c>
      <c r="C320" s="22" t="s">
        <v>37</v>
      </c>
      <c r="D320" s="19" t="s">
        <v>830</v>
      </c>
      <c r="E320" s="33" t="s">
        <v>831</v>
      </c>
      <c r="F320" s="36" t="s">
        <v>789</v>
      </c>
      <c r="G320" s="37">
        <v>30</v>
      </c>
      <c r="H320" s="38">
        <v>8.58</v>
      </c>
      <c r="I320" s="38">
        <f t="shared" si="84"/>
        <v>257.39999999999998</v>
      </c>
      <c r="J320" s="26">
        <f t="shared" si="85"/>
        <v>4.888110607183096</v>
      </c>
      <c r="K320" s="26">
        <f t="shared" si="86"/>
        <v>146.64331821549288</v>
      </c>
    </row>
    <row r="321" spans="2:11" ht="31.5">
      <c r="B321" s="52" t="s">
        <v>832</v>
      </c>
      <c r="C321" s="22" t="s">
        <v>37</v>
      </c>
      <c r="D321" s="19" t="s">
        <v>833</v>
      </c>
      <c r="E321" s="33" t="s">
        <v>834</v>
      </c>
      <c r="F321" s="36" t="s">
        <v>789</v>
      </c>
      <c r="G321" s="37">
        <v>40</v>
      </c>
      <c r="H321" s="38">
        <v>8.58</v>
      </c>
      <c r="I321" s="38">
        <f t="shared" si="84"/>
        <v>343.2</v>
      </c>
      <c r="J321" s="26">
        <f t="shared" si="85"/>
        <v>4.888110607183096</v>
      </c>
      <c r="K321" s="26">
        <f t="shared" si="86"/>
        <v>195.52442428732382</v>
      </c>
    </row>
    <row r="322" spans="2:11" ht="31.5">
      <c r="B322" s="52" t="s">
        <v>835</v>
      </c>
      <c r="C322" s="22" t="s">
        <v>37</v>
      </c>
      <c r="D322" s="19" t="s">
        <v>836</v>
      </c>
      <c r="E322" s="33" t="s">
        <v>837</v>
      </c>
      <c r="F322" s="36" t="s">
        <v>789</v>
      </c>
      <c r="G322" s="37">
        <v>40</v>
      </c>
      <c r="H322" s="38">
        <v>8.58</v>
      </c>
      <c r="I322" s="38">
        <f t="shared" si="84"/>
        <v>343.2</v>
      </c>
      <c r="J322" s="26">
        <f t="shared" si="85"/>
        <v>4.888110607183096</v>
      </c>
      <c r="K322" s="26">
        <f t="shared" si="86"/>
        <v>195.52442428732382</v>
      </c>
    </row>
    <row r="323" spans="2:11" ht="17.25">
      <c r="B323" s="52" t="s">
        <v>838</v>
      </c>
      <c r="C323" s="22" t="s">
        <v>37</v>
      </c>
      <c r="D323" s="19" t="s">
        <v>839</v>
      </c>
      <c r="E323" s="33" t="s">
        <v>840</v>
      </c>
      <c r="F323" s="36" t="s">
        <v>789</v>
      </c>
      <c r="G323" s="37">
        <v>10</v>
      </c>
      <c r="H323" s="38">
        <v>52.02</v>
      </c>
      <c r="I323" s="38">
        <f t="shared" si="84"/>
        <v>520.20000000000005</v>
      </c>
      <c r="J323" s="26">
        <f t="shared" si="85"/>
        <v>29.636306968026183</v>
      </c>
      <c r="K323" s="26">
        <f t="shared" si="86"/>
        <v>296.36306968026184</v>
      </c>
    </row>
    <row r="324" spans="2:11" ht="31.5">
      <c r="B324" s="52" t="s">
        <v>841</v>
      </c>
      <c r="C324" s="22" t="s">
        <v>37</v>
      </c>
      <c r="D324" s="19" t="s">
        <v>842</v>
      </c>
      <c r="E324" s="33" t="s">
        <v>843</v>
      </c>
      <c r="F324" s="36" t="s">
        <v>789</v>
      </c>
      <c r="G324" s="37">
        <v>5</v>
      </c>
      <c r="H324" s="38">
        <v>52.02</v>
      </c>
      <c r="I324" s="38">
        <f t="shared" si="84"/>
        <v>260.10000000000002</v>
      </c>
      <c r="J324" s="26">
        <f t="shared" si="85"/>
        <v>29.636306968026183</v>
      </c>
      <c r="K324" s="26">
        <f t="shared" si="86"/>
        <v>148.18153484013092</v>
      </c>
    </row>
    <row r="325" spans="2:11" ht="31.5">
      <c r="B325" s="52" t="s">
        <v>844</v>
      </c>
      <c r="C325" s="22" t="s">
        <v>37</v>
      </c>
      <c r="D325" s="19" t="s">
        <v>845</v>
      </c>
      <c r="E325" s="33" t="s">
        <v>846</v>
      </c>
      <c r="F325" s="36" t="s">
        <v>789</v>
      </c>
      <c r="G325" s="37">
        <v>100</v>
      </c>
      <c r="H325" s="38">
        <v>52.02</v>
      </c>
      <c r="I325" s="38">
        <f t="shared" si="84"/>
        <v>5202</v>
      </c>
      <c r="J325" s="26">
        <f t="shared" si="85"/>
        <v>29.636306968026183</v>
      </c>
      <c r="K325" s="26">
        <f t="shared" si="86"/>
        <v>2963.6306968026183</v>
      </c>
    </row>
    <row r="326" spans="2:11" ht="31.5">
      <c r="B326" s="52" t="s">
        <v>847</v>
      </c>
      <c r="C326" s="22" t="s">
        <v>37</v>
      </c>
      <c r="D326" s="19" t="s">
        <v>848</v>
      </c>
      <c r="E326" s="33" t="s">
        <v>849</v>
      </c>
      <c r="F326" s="36" t="s">
        <v>789</v>
      </c>
      <c r="G326" s="37">
        <v>10</v>
      </c>
      <c r="H326" s="38">
        <v>52.02</v>
      </c>
      <c r="I326" s="38">
        <f t="shared" si="84"/>
        <v>520.20000000000005</v>
      </c>
      <c r="J326" s="26">
        <f t="shared" si="85"/>
        <v>29.636306968026183</v>
      </c>
      <c r="K326" s="26">
        <f t="shared" si="86"/>
        <v>296.36306968026184</v>
      </c>
    </row>
    <row r="327" spans="2:11" ht="17.25">
      <c r="B327" s="52" t="s">
        <v>850</v>
      </c>
      <c r="C327" s="19" t="s">
        <v>49</v>
      </c>
      <c r="D327" s="19" t="s">
        <v>851</v>
      </c>
      <c r="E327" s="33" t="s">
        <v>852</v>
      </c>
      <c r="F327" s="36" t="s">
        <v>5</v>
      </c>
      <c r="G327" s="37">
        <v>300</v>
      </c>
      <c r="H327" s="38">
        <v>0.82</v>
      </c>
      <c r="I327" s="38">
        <f t="shared" si="84"/>
        <v>246</v>
      </c>
      <c r="J327" s="26">
        <f t="shared" si="85"/>
        <v>0.46716208600118164</v>
      </c>
      <c r="K327" s="26">
        <f t="shared" si="86"/>
        <v>140.14862580035449</v>
      </c>
    </row>
    <row r="328" spans="2:11" ht="51.95" customHeight="1">
      <c r="B328" s="74"/>
      <c r="C328" s="75"/>
      <c r="D328" s="75"/>
      <c r="E328" s="76" t="s">
        <v>853</v>
      </c>
      <c r="F328" s="77"/>
      <c r="G328" s="78"/>
      <c r="H328" s="82"/>
      <c r="I328" s="81">
        <f>SUM(I306:I327)</f>
        <v>31507.850000000002</v>
      </c>
      <c r="J328" s="82"/>
      <c r="K328" s="81">
        <f>SUM(K306:K327)</f>
        <v>17950.332843185766</v>
      </c>
    </row>
    <row r="329" spans="2:11" ht="51.95" customHeight="1">
      <c r="B329" s="83"/>
      <c r="C329" s="84"/>
      <c r="D329" s="84"/>
      <c r="E329" s="85" t="s">
        <v>15</v>
      </c>
      <c r="F329" s="84"/>
      <c r="G329" s="86"/>
      <c r="H329" s="87"/>
      <c r="I329" s="88">
        <f>SUM(I328+I304+I235)</f>
        <v>898985.20000000007</v>
      </c>
      <c r="J329" s="87"/>
      <c r="K329" s="88">
        <f>SUM(K328+K304+K235)</f>
        <v>824704.40000000014</v>
      </c>
    </row>
  </sheetData>
  <mergeCells count="1">
    <mergeCell ref="E3:I3"/>
  </mergeCells>
  <dataValidations count="1">
    <dataValidation type="list" operator="equal" allowBlank="1" showInputMessage="1" showErrorMessage="1" sqref="C7:C11 C13 C15:C16 D33:D34 D47 C18:C69 C71 C73:C142 C144:C228 C230:C260 C262:C281 C283:C326 C328" xr:uid="{306D2C50-5B94-4C92-A510-7FAE6FBED799}">
      <formula1>"CPU,SETOP,SINAPI,SUDECAP,SIAD,TCE"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44" orientation="portrait" r:id="rId1"/>
  <colBreaks count="1" manualBreakCount="1">
    <brk id="1" min="1" max="3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ELE ENE TEL INS</vt:lpstr>
      <vt:lpstr>'VENDA ELE ENE TEL INS'!Area_de_impressao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Leandro</cp:lastModifiedBy>
  <cp:revision>42</cp:revision>
  <cp:lastPrinted>2022-07-19T16:07:03Z</cp:lastPrinted>
  <dcterms:created xsi:type="dcterms:W3CDTF">2020-02-28T20:35:37Z</dcterms:created>
  <dcterms:modified xsi:type="dcterms:W3CDTF">2022-07-19T17:33:02Z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